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osaicoutdoor-my.sharepoint.com/personal/brian_horowitz_mosaicoutdoor_org/Documents/JOE 2022/Activities/"/>
    </mc:Choice>
  </mc:AlternateContent>
  <xr:revisionPtr revIDLastSave="0" documentId="14_{576077D1-BDB4-43D3-8785-0A8C6DF89134}" xr6:coauthVersionLast="47" xr6:coauthVersionMax="47" xr10:uidLastSave="{00000000-0000-0000-0000-000000000000}"/>
  <bookViews>
    <workbookView xWindow="28680" yWindow="-120" windowWidth="29040" windowHeight="15840" activeTab="3" xr2:uid="{00000000-000D-0000-FFFF-FFFF00000000}"/>
  </bookViews>
  <sheets>
    <sheet name="Daytime Activities" sheetId="7" r:id="rId1"/>
    <sheet name="Paddle and Bike Options" sheetId="4" r:id="rId2"/>
    <sheet name="Other Options" sheetId="1" r:id="rId3"/>
    <sheet name="Questions" sheetId="8" r:id="rId4"/>
  </sheets>
  <definedNames>
    <definedName name="_xlnm._FilterDatabase" localSheetId="0" hidden="1">'Daytime Activities'!$A$2:$M$119</definedName>
    <definedName name="_xlnm._FilterDatabase" localSheetId="2" hidden="1">'Other Options'!$A$2:$I$53</definedName>
    <definedName name="_xlnm._FilterDatabase" localSheetId="1">'Paddle and Bike Options'!$A$2:$H$31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7" l="1"/>
  <c r="E30" i="7"/>
  <c r="E31" i="7"/>
  <c r="E33" i="7"/>
  <c r="E36" i="7"/>
  <c r="E58" i="7"/>
  <c r="E59" i="7"/>
  <c r="E68" i="7"/>
  <c r="E69" i="7"/>
  <c r="E70" i="7"/>
  <c r="E94" i="7"/>
  <c r="E98" i="7"/>
  <c r="E99" i="7"/>
  <c r="E101" i="7"/>
  <c r="E102" i="7"/>
</calcChain>
</file>

<file path=xl/sharedStrings.xml><?xml version="1.0" encoding="utf-8"?>
<sst xmlns="http://schemas.openxmlformats.org/spreadsheetml/2006/main" count="1246" uniqueCount="589">
  <si>
    <t xml:space="preserve">Schedule and Pricing subject to change. This document is for reference only and may not reflect current schedule or pricing. </t>
  </si>
  <si>
    <t>V5-8-2022</t>
  </si>
  <si>
    <t>Activity Name / Category</t>
  </si>
  <si>
    <t>Price CA$</t>
  </si>
  <si>
    <t>Notes</t>
  </si>
  <si>
    <t>Internal ID</t>
  </si>
  <si>
    <t>Location</t>
  </si>
  <si>
    <t>Quota in Cart</t>
  </si>
  <si>
    <t>Activity  Category Name</t>
  </si>
  <si>
    <t>Pre-Trip Activity Selection Wednesday Morning</t>
  </si>
  <si>
    <t>Toronto</t>
  </si>
  <si>
    <t>WMA - Toronto Island (Adult)</t>
  </si>
  <si>
    <t>Cost: $9.00 CA / $7.20 US Adult or $6 CA / $4.60 US Senior (65+)</t>
  </si>
  <si>
    <t>WMA</t>
  </si>
  <si>
    <t>Tour</t>
  </si>
  <si>
    <t>WMB - Harbour Cruise (Adult)</t>
  </si>
  <si>
    <t>Cost: $36.50 CA / $29 US Adult or $33.50 CA or $26.50 US Senior (65+)</t>
  </si>
  <si>
    <t>WMB</t>
  </si>
  <si>
    <t>Cruise</t>
  </si>
  <si>
    <t>WMAS - Toronto Island (Senior (65+))</t>
  </si>
  <si>
    <t>WMAS</t>
  </si>
  <si>
    <t>WMBS - Harbour Cruise (Senior (65+))</t>
  </si>
  <si>
    <t>WMBS</t>
  </si>
  <si>
    <t>WMC - Distillery District and Cabbagetown</t>
  </si>
  <si>
    <t>WMC</t>
  </si>
  <si>
    <t>WMD - Martin Goodman Trail</t>
  </si>
  <si>
    <t>WMD</t>
  </si>
  <si>
    <t>Hike</t>
  </si>
  <si>
    <t>WME - Guided Toronto Bicycle Tour</t>
  </si>
  <si>
    <t>Cost: $90 CA / $71 US (Tip not included)</t>
  </si>
  <si>
    <t>WME</t>
  </si>
  <si>
    <t>Bike</t>
  </si>
  <si>
    <t>Pre-Trip Activity Selection Wednesday Afternoon</t>
  </si>
  <si>
    <t>WAB - Kensington Market</t>
  </si>
  <si>
    <t>WAB</t>
  </si>
  <si>
    <t>WAC - Explore Toronto - Biking</t>
  </si>
  <si>
    <t>Costs: Bikeshare Toronto: $7 CA first half hour, $4 CA every extra half hour. Pay on your own</t>
  </si>
  <si>
    <t>WAC</t>
  </si>
  <si>
    <t>WAD - Paddle at Harbourfront Canoe and Kayak Centre</t>
  </si>
  <si>
    <t>Costs: $84.75 CA for two hours for a canoe, $50 CA solo or $70 CA tandem for two hours on a kayak. Pay on your own.</t>
  </si>
  <si>
    <t>WAD</t>
  </si>
  <si>
    <t>Paddle</t>
  </si>
  <si>
    <t>Cost: $27 CA / $21 US</t>
  </si>
  <si>
    <t>WAA</t>
  </si>
  <si>
    <t>Pre-Trip Activity Selection Wednesday Evening</t>
  </si>
  <si>
    <t>WEA - Shakespeare's As You Like It</t>
  </si>
  <si>
    <t>WEA</t>
  </si>
  <si>
    <t>Play</t>
  </si>
  <si>
    <t>WEB - Canadian National Exhibition</t>
  </si>
  <si>
    <t>Cost: ~$20 CA pay your own. Bring extra spending cash.</t>
  </si>
  <si>
    <t>WEB</t>
  </si>
  <si>
    <t>WEC - Toronto Blue Jays vs Chicago Cubs</t>
  </si>
  <si>
    <t>Cost: $27.50 CA / $21.50 US Bring cash for snacks/souvenirs</t>
  </si>
  <si>
    <t>WEC</t>
  </si>
  <si>
    <t>Baseball</t>
  </si>
  <si>
    <t>Pre-Trip Activity Selection Thursday</t>
  </si>
  <si>
    <t>RMA - Ripley's Aquarium (Adult)</t>
  </si>
  <si>
    <t>Cost: $45 CA / $35.55 US Adult or $30 / $24 US Senior (+65)</t>
  </si>
  <si>
    <t>RMA</t>
  </si>
  <si>
    <t>RMAS - Ripley's Aquarium (Senior (+65))</t>
  </si>
  <si>
    <t>RMAS</t>
  </si>
  <si>
    <t>RMB - Royal Ontario Museum (Adult)</t>
  </si>
  <si>
    <t>Cost: $27.50 CA /22 US Adult or $21.50 CA / $17 US Senior (65+) base price (Note: extra costs for special shows not included)</t>
  </si>
  <si>
    <t>RMB</t>
  </si>
  <si>
    <t>RMBS - Royal Ontario Museum (Senior (65+))</t>
  </si>
  <si>
    <t>RMBS</t>
  </si>
  <si>
    <t>RMC - Art Gallery of Ontario</t>
  </si>
  <si>
    <t>Cost: $26.50 CA / $21 US</t>
  </si>
  <si>
    <t>RMC</t>
  </si>
  <si>
    <t>RMD - Guided Walking Tour of Government and Education</t>
  </si>
  <si>
    <t>RMD</t>
  </si>
  <si>
    <t>Friday Out of Camp -Full Day</t>
  </si>
  <si>
    <t>Cost: $28 CA/ $22 US (transportation fee)</t>
  </si>
  <si>
    <t>FFOA</t>
  </si>
  <si>
    <t>Bracebridge</t>
  </si>
  <si>
    <t>FF0B- Moderate Hikes - Paddling at Arrowhead Provincial Park</t>
  </si>
  <si>
    <t>Cost: $28 CA / $22 US (transportation fee) + $3 CA/ $2 US (park entry)</t>
  </si>
  <si>
    <t>FF0B</t>
  </si>
  <si>
    <t>Arrowhead Provincial Park</t>
  </si>
  <si>
    <t>Hike / Paddle</t>
  </si>
  <si>
    <t>Cost, per person: $28 CA / $22 US (transportation fee) + $133 CA/ $107 US (vendor fee)</t>
  </si>
  <si>
    <t>FF0D</t>
  </si>
  <si>
    <t>Paddle / Climb</t>
  </si>
  <si>
    <t>Cost, per person: $28 CA / $22 US (transportation fee) + $42 CA/ $34 US (vendor fee)</t>
  </si>
  <si>
    <t>FF0C</t>
  </si>
  <si>
    <t>Paddle / Swim</t>
  </si>
  <si>
    <t>FF0C2</t>
  </si>
  <si>
    <t>Cost (if renting bike): $28 CA/ $22 US (transportation fee) + $39 CA/ $31 US (vendor fee)</t>
  </si>
  <si>
    <t>FF0E</t>
  </si>
  <si>
    <t>Midland &amp; Tay Shore</t>
  </si>
  <si>
    <t>FFOF</t>
  </si>
  <si>
    <t>Cost: $28 CA / $22 US (transportation fee)</t>
  </si>
  <si>
    <t>FFOG</t>
  </si>
  <si>
    <t>Port Severn</t>
  </si>
  <si>
    <t>Hike / Tour</t>
  </si>
  <si>
    <t>Cost: $28 CA / $22 US (transportation fee) + $76 CA/ $59 US (park fee)</t>
  </si>
  <si>
    <t>FFOH</t>
  </si>
  <si>
    <t>Huntsville</t>
  </si>
  <si>
    <t>Ropes / Hike</t>
  </si>
  <si>
    <t>Friday Out of Camp - Morning</t>
  </si>
  <si>
    <t>Cost: $14 CA/ $11 US (transportation fee)</t>
  </si>
  <si>
    <t>FMOA</t>
  </si>
  <si>
    <t>FMOB</t>
  </si>
  <si>
    <t>Friday In Camp - Early Morning</t>
  </si>
  <si>
    <t>Camp</t>
  </si>
  <si>
    <t>FEMCA - Walk around to explore camp.
Meet at Mosaic Office.</t>
  </si>
  <si>
    <t>FEMCA</t>
  </si>
  <si>
    <t>FEMCB - Archery</t>
  </si>
  <si>
    <t>Friday In Camp - Late Morning</t>
  </si>
  <si>
    <t>FLMCB - Low Ropes Course</t>
  </si>
  <si>
    <t>FLMCB</t>
  </si>
  <si>
    <t>Ropes</t>
  </si>
  <si>
    <t>FLMCB - Open Paddle
Paddlesports Dock</t>
  </si>
  <si>
    <t>Feel free to take a paddle board, canoe or kayak out and explore the lake. There will be no leader for this activity.</t>
  </si>
  <si>
    <t>FLMCC</t>
  </si>
  <si>
    <t>Friday Out of Camp - Afternoon</t>
  </si>
  <si>
    <t>FAOB - Stroll Manitoba Street in Bracebridge</t>
  </si>
  <si>
    <t>FAOB</t>
  </si>
  <si>
    <t>FAOA</t>
  </si>
  <si>
    <t>FAOA1</t>
  </si>
  <si>
    <t>Friday In Camp - Early Afternoon</t>
  </si>
  <si>
    <t>FEACA - High Ropes Course</t>
  </si>
  <si>
    <t>FEACA</t>
  </si>
  <si>
    <t>FEACB - Open Paddle
Paddlesports Dock</t>
  </si>
  <si>
    <t>FEACB</t>
  </si>
  <si>
    <t>FEACC - Pickup Basketball/Softball/Tennis/Racquet Games</t>
  </si>
  <si>
    <t>Grab a racquet and challenge your fellow campers to a game of tennis, or how about a pick-up game of basketball or one-on-one.</t>
  </si>
  <si>
    <t>FEACC</t>
  </si>
  <si>
    <t>Sports</t>
  </si>
  <si>
    <t>Friday In Camp - Late Afternoon</t>
  </si>
  <si>
    <t>FLACA - Volleyball</t>
  </si>
  <si>
    <t>FLACA</t>
  </si>
  <si>
    <t>FLACB - Archery</t>
  </si>
  <si>
    <t>FLACB</t>
  </si>
  <si>
    <t>Archery</t>
  </si>
  <si>
    <t>Saturday Out of Camp - Full Day</t>
  </si>
  <si>
    <t>Saturday Out of Camp -Full Day</t>
  </si>
  <si>
    <t>Cost: $28 CA / $22 US (transportation fee) + $3 CA/ $2 US (park entry fee)</t>
  </si>
  <si>
    <t>SFOA</t>
  </si>
  <si>
    <t>Algonquin</t>
  </si>
  <si>
    <t>SFOB - Cycle Algonquin Park's Old Railway Bike Trail w/Bike Rental</t>
  </si>
  <si>
    <t>Cost: if renting bike $28 CA / $22 US (transportation fee) + $59 CA/ $48 US (park entry + bike)</t>
  </si>
  <si>
    <t>SFOB</t>
  </si>
  <si>
    <t>SFOC - Cycle Algonquin Park's Old Railway Bike Trail with Private Bike</t>
  </si>
  <si>
    <t>SFOC</t>
  </si>
  <si>
    <t>SFOD - Parry Sound Options</t>
  </si>
  <si>
    <t>Parry Sound Bus</t>
  </si>
  <si>
    <t>SFOD</t>
  </si>
  <si>
    <t>Parry Sound</t>
  </si>
  <si>
    <t>Bus</t>
  </si>
  <si>
    <t>SFOE</t>
  </si>
  <si>
    <t>Port Carling</t>
  </si>
  <si>
    <t>Hike / Swim</t>
  </si>
  <si>
    <t>Parry Sound Bus Options - Morning</t>
  </si>
  <si>
    <t>Saturday Parry Sound Bus Options - Morning</t>
  </si>
  <si>
    <t>SFOD1 - Easy Hike: Rotary Fitness Trail (morning, Parry Sound)</t>
  </si>
  <si>
    <t>SFOD1</t>
  </si>
  <si>
    <t>SFOD2 - Easy/ Moderate Hike: Rose Point Trail (morning, Parry Sound)</t>
  </si>
  <si>
    <t>SFOD2</t>
  </si>
  <si>
    <t>SFOD3 - Moderate Hike: North Shore Rugged Trail (morning, Parry Sound)</t>
  </si>
  <si>
    <t>SFOD3</t>
  </si>
  <si>
    <t>Parry Sound Bus Options - Afternoon</t>
  </si>
  <si>
    <t>Saturday Parry Sound Bus Options - Afternoon</t>
  </si>
  <si>
    <t>SFOD5 - Island Queen Flagship Cruise (afternoon, Parry Sound)</t>
  </si>
  <si>
    <t>Cost: $14 CA/ $11 US (transportation fee) + $65 CA/ $52 US</t>
  </si>
  <si>
    <t>SFOD5</t>
  </si>
  <si>
    <t>SFOD6</t>
  </si>
  <si>
    <t>Cost: $14 CA/ $11 US (transportation) + $5 CA/ $4 US (museum fee)</t>
  </si>
  <si>
    <t>SFOD4</t>
  </si>
  <si>
    <t>Saturday Out of Camp Morning</t>
  </si>
  <si>
    <t>SMOA - Morning Maple Lake Paddle</t>
  </si>
  <si>
    <t>SMOA</t>
  </si>
  <si>
    <t>Saturday In Camp - Early Morning</t>
  </si>
  <si>
    <t>SEMCA- Archery</t>
  </si>
  <si>
    <t>SEMCA</t>
  </si>
  <si>
    <t>SEMCB - Spiritual Walk
Meet at Beit T'Fillah (Outdoor Chapel)</t>
  </si>
  <si>
    <t>Saturday In Camp - Late Morning</t>
  </si>
  <si>
    <t>SLMCA- Shabbat Services
Beit T'Fillah (Outdoor Chapel)</t>
  </si>
  <si>
    <t>SLMCA</t>
  </si>
  <si>
    <t>Religion</t>
  </si>
  <si>
    <t>SLMCB- Morning Bike Ride</t>
  </si>
  <si>
    <t>Enjoy a bike ride from camp on one of the many miles of mountain biking trails.</t>
  </si>
  <si>
    <t>SLMCB</t>
  </si>
  <si>
    <t>SLMCC - High Ropes Course</t>
  </si>
  <si>
    <t>SLMCC</t>
  </si>
  <si>
    <t>SLMCD - Pickup Basketball/Softball/Tennis/Racquet Games</t>
  </si>
  <si>
    <t>SLMCD</t>
  </si>
  <si>
    <t>Saturday Out of Camp - Afternoon</t>
  </si>
  <si>
    <t>SAOA - Moderate Hike: North Shore Rugged Trail</t>
  </si>
  <si>
    <t>SAOA</t>
  </si>
  <si>
    <t>Saturday In Camp - Early Afternoon</t>
  </si>
  <si>
    <t>SEACA - Open Paddle
Paddlesports Dock</t>
  </si>
  <si>
    <t>SEACA</t>
  </si>
  <si>
    <t>SEACB Afternoon Walk/Hike
Meet at Mosaic Office</t>
  </si>
  <si>
    <t>SEACB</t>
  </si>
  <si>
    <t>SEACC - Archery</t>
  </si>
  <si>
    <t>SEACC</t>
  </si>
  <si>
    <t>SEACD - Afternoon Bike Ride</t>
  </si>
  <si>
    <t>SEACD</t>
  </si>
  <si>
    <t>Saturday In Camp - Late Afternoon</t>
  </si>
  <si>
    <t>SLACA - Torah Study with Ellen Flax</t>
  </si>
  <si>
    <t>SLACA</t>
  </si>
  <si>
    <t>SLACB - Low Ropes Course</t>
  </si>
  <si>
    <t>SLACB</t>
  </si>
  <si>
    <t>SLACC- Volleyball</t>
  </si>
  <si>
    <t>SLACC</t>
  </si>
  <si>
    <t>SLACD - Open Paddle
Paddlesports Dock</t>
  </si>
  <si>
    <t>SLACD</t>
  </si>
  <si>
    <t>Sunday Out of Camp - Full Day</t>
  </si>
  <si>
    <t>Sunday Out of Camp - Full</t>
  </si>
  <si>
    <t>UFOA</t>
  </si>
  <si>
    <t>UFOB - Moderate Hardy Lake Loop Hike</t>
  </si>
  <si>
    <t>Cost: $28 CA/ $22 US (transportation)</t>
  </si>
  <si>
    <t>UFOB</t>
  </si>
  <si>
    <t>Hardy Lake</t>
  </si>
  <si>
    <t>UFOC - Advanced Hardy Lake Provincial Park Hike</t>
  </si>
  <si>
    <t>UFOC</t>
  </si>
  <si>
    <t>Cost: $28 CA / $22 US (transportation fee) + $14 CA / $11 US (Discovery Centre fee) + $62 CA/ $48 US (cruise fee)</t>
  </si>
  <si>
    <t>UFOD</t>
  </si>
  <si>
    <t>Gravenhurst</t>
  </si>
  <si>
    <t>Cruise / Museum</t>
  </si>
  <si>
    <t>Cost (if needing a bike): $28 CA/ $22 US (transportation) + $39 CA/ $31 US (vendor fee)
No fees if you transport your own bike to/from the activity.</t>
  </si>
  <si>
    <t>UFOE</t>
  </si>
  <si>
    <t>Cost: $28 CA/ $22 US (transportation) + $21 CA/ $ 17 US (Aspen Valley donation)</t>
  </si>
  <si>
    <t>UFOG</t>
  </si>
  <si>
    <t>Rosseau</t>
  </si>
  <si>
    <t>UFOH - Moderate Cranberry Marsh Hike</t>
  </si>
  <si>
    <t>Cost: $28 CA/ $22 US (transportation) + $6 CA/ $5 US (vendor fee)</t>
  </si>
  <si>
    <t>UFOH</t>
  </si>
  <si>
    <t>Muskoka Lakes</t>
  </si>
  <si>
    <t>UFOJ</t>
  </si>
  <si>
    <t>Cost: $14 CA/ $11 US (transportation)</t>
  </si>
  <si>
    <t>Sunday In Camp - Early Morning</t>
  </si>
  <si>
    <t>UCME</t>
  </si>
  <si>
    <t>UEMCA - Early Morning Walk/Hike
Meet at Mosaic Office</t>
  </si>
  <si>
    <t>UEMCA</t>
  </si>
  <si>
    <t>UEMCB - Archery</t>
  </si>
  <si>
    <t>Sunday In Camp - Late Morning</t>
  </si>
  <si>
    <t>UCML</t>
  </si>
  <si>
    <t>ULMCA - High Ropes</t>
  </si>
  <si>
    <t>UCMLA</t>
  </si>
  <si>
    <t>Sunday Out of Cam - Afternoon</t>
  </si>
  <si>
    <t>UAOA</t>
  </si>
  <si>
    <t>Sunday In Camp - Early Afternoon</t>
  </si>
  <si>
    <t>UEACA - Archery</t>
  </si>
  <si>
    <t>UEACA</t>
  </si>
  <si>
    <t>UEACB - Afternoon Walk
Meet at Mosaic office</t>
  </si>
  <si>
    <t>UEACB</t>
  </si>
  <si>
    <t>UEACC - Pickup Basketball/Softball/Tennis/Racquet Games</t>
  </si>
  <si>
    <t>UEACC</t>
  </si>
  <si>
    <t>Sunday In Camp - Late Afternoon</t>
  </si>
  <si>
    <t>UCAL</t>
  </si>
  <si>
    <t>ULACA - Low Ropes Course</t>
  </si>
  <si>
    <t>ULACA</t>
  </si>
  <si>
    <t>ULACB- Volleyball</t>
  </si>
  <si>
    <t>ULACC</t>
  </si>
  <si>
    <t>Sunday Evening</t>
  </si>
  <si>
    <t>Torrance Barrens, a designated Dark Sky Preserve.</t>
  </si>
  <si>
    <t>Cost: $14 CA / $11 US (transportation fee). (Refunded if Mosaic cancels due to weather conditions)</t>
  </si>
  <si>
    <t>Date</t>
  </si>
  <si>
    <t xml:space="preserve"> Price CA$</t>
  </si>
  <si>
    <t xml:space="preserve"> Price
US$</t>
  </si>
  <si>
    <t>Note</t>
  </si>
  <si>
    <t>Friday Arrowhead Provincial Park Paddle Options</t>
  </si>
  <si>
    <t>Tandem Canoe</t>
  </si>
  <si>
    <t>Canoe</t>
  </si>
  <si>
    <t>Solo Kayak</t>
  </si>
  <si>
    <t>Arrowhead Kayak</t>
  </si>
  <si>
    <t>Hike and explore the park with no paddle.</t>
  </si>
  <si>
    <t>Friday Bracebridge Paddle Options</t>
  </si>
  <si>
    <t>Bracebridge Solo Kayak</t>
  </si>
  <si>
    <t>Tandem Kayak</t>
  </si>
  <si>
    <t>Bracebridge Tandem Kayak</t>
  </si>
  <si>
    <t>Bracebridge Canoe</t>
  </si>
  <si>
    <t>Private Boat</t>
  </si>
  <si>
    <t>Bracebridge Private Boat</t>
  </si>
  <si>
    <t>$10 CA / $8 US docking fee. (Must transport your own watercraft to &amp; from the activity)</t>
  </si>
  <si>
    <t>Friday Maple Lake  Paddle Options</t>
  </si>
  <si>
    <t>Saturday Maple Lake Paddle Options</t>
  </si>
  <si>
    <t>1/2Day Maple Lake Kayak</t>
  </si>
  <si>
    <t>1/2 Day Maple Lake Canoe</t>
  </si>
  <si>
    <t>1/2 Day Maple Lake Private Boat</t>
  </si>
  <si>
    <t>Saturday Cycle Algonquin Park's Old Railway Bike Selection</t>
  </si>
  <si>
    <t>Small Cruiser</t>
  </si>
  <si>
    <t>S-Cruiser</t>
  </si>
  <si>
    <t>Medium Cruiser</t>
  </si>
  <si>
    <t>M-Cruiser</t>
  </si>
  <si>
    <t>Large Cruiser</t>
  </si>
  <si>
    <t>L-Cruiser</t>
  </si>
  <si>
    <t>Small Mountain Bike</t>
  </si>
  <si>
    <t>S-Mountain</t>
  </si>
  <si>
    <t>Medium Mountain Bikes</t>
  </si>
  <si>
    <t>M-Mountain</t>
  </si>
  <si>
    <t>Large Mountain Bike</t>
  </si>
  <si>
    <t>L-Mountian</t>
  </si>
  <si>
    <t>Sunday Maple Lake Paddle Options</t>
  </si>
  <si>
    <t>Sun Maple/Duck Lake Canoe</t>
  </si>
  <si>
    <t>Sun Maple Lake Kayak</t>
  </si>
  <si>
    <t>Private Boat (must transport your own)</t>
  </si>
  <si>
    <t>Wye Marsh Private Boat</t>
  </si>
  <si>
    <t>Sunday Wye Marsh Stroll Paddle Options</t>
  </si>
  <si>
    <t>Tandem Canoe Guided Paddle</t>
  </si>
  <si>
    <t>Wye Marsh Canoe</t>
  </si>
  <si>
    <t>Wye Marsh Tandem Kayak</t>
  </si>
  <si>
    <t>Solo Kayak Guided Paddle</t>
  </si>
  <si>
    <t>Wye Marsh Solo Kayak</t>
  </si>
  <si>
    <t>Hike Only (Do not want to paddle)</t>
  </si>
  <si>
    <t>Product Name</t>
  </si>
  <si>
    <t>Session Start Date</t>
  </si>
  <si>
    <t>Session End Date</t>
  </si>
  <si>
    <t>Product Category Name</t>
  </si>
  <si>
    <t xml:space="preserve"> Price
CA$</t>
  </si>
  <si>
    <t>Misc 1</t>
  </si>
  <si>
    <t>Bedding Needed</t>
  </si>
  <si>
    <t>Bedding Rental Package</t>
  </si>
  <si>
    <t>The camp does not provide linens. You must either bring your own sleeping bag/bedding or rent a bedding package for the weekend from us. Bedding rental packages are available for $25 US /$35 CA each during registration. The bedding packing will include a pillow, pillowcase, sheets, blanket, and two towels. Clean but not elegant. Bedding packages must be purchased by 8/13. Bedding packages will not be available after 8/13 during the Event.
DO NOT PURCHASE A BEDDING PACKAGE IF YOU PAY FOR A ROUND TRIP 12 or 7 PASSENGER VAN SHUTTLE. Bedding packages are included in the price if you opt for the 12 or 7 passenger van shuttles from Ottawa, Toronto, or other parts of the USA's East Coast (more details are listed on the transportation page on the event website).</t>
  </si>
  <si>
    <t>Main Event</t>
  </si>
  <si>
    <t>Main Event Housing</t>
  </si>
  <si>
    <t>Housing</t>
  </si>
  <si>
    <t>Standard Cabin - Male</t>
  </si>
  <si>
    <t>Main Event Housing Options</t>
  </si>
  <si>
    <t>Standard housing (included in your registration) consists of bunk beds and single beds in each room/cabin with between four to eight people per cabin. Each person gets a complete bunk/bed to themselves, so no one will need to sleep on a top mattress. Many attendees find it convenient to sleep on the bottom bunk and store their luggage on the top. Camp George's modern cabins are equipped with full-service bathrooms and showers, wooden beds, storage, and a large front porch.
Standard housing will be housed in Red/Blue Cabins, Lakeside, Junior Camper, Rocky, or Hilltop Villages. Each village consists of between 5 and 7 stand-alone cabins. All cabins are close to all principal areas of the camp.</t>
  </si>
  <si>
    <t>Standard Cabin - Female</t>
  </si>
  <si>
    <t>Singles may be in staff housing or full-sized cabins to which only one person is assigned. These rooms may have twin or bunk beds. No matter how many beds are in the room, only one person will be assigned to the room. Restrooms are in the same building, most of them are in the same room, but some may be shared.
Go to the accommodations page on the event website for details of the available buildings.</t>
  </si>
  <si>
    <t>Single - Male</t>
  </si>
  <si>
    <t>Single - Female</t>
  </si>
  <si>
    <t>Singles may be in staff housing, infirmary rooms, or full-sized cabins to which only one person is assigned. These rooms may have twin or bunk beds. No matter how many beds are in the room, only one person will be assigned to the room. Restrooms are in the same building, most of them are in the same room, but some may be shared. Go to the accommodations page on the event website for details of the available buildings.</t>
  </si>
  <si>
    <t>Single - Other</t>
  </si>
  <si>
    <t>Doubles - Male</t>
  </si>
  <si>
    <t>Doubles room upgrades are the same as the singles, with at least two beds of some type for two people of the same sex. They can be twin beds, bunk beds, or both. We count bunk beds as one bed, as we do not expect you will use the top bunk. Restrooms are in the same building but may be shared with other people in the building.
Go to the accommodations page on the event website for details of the available facilities.</t>
  </si>
  <si>
    <t>Doubles - Female</t>
  </si>
  <si>
    <t>Doubles room upgrades are the same as the singles with at least two beds of some type for two people of the same sex. They can be twin beds or bunk beds or a mixture of both. We count bunk beds as one bed, as we do not expect you will use the top bunk. Restrooms are in the same building but may be shared with other people in the building.
Go to the accommodations page on the event website for details of the available facilities.</t>
  </si>
  <si>
    <t>Doubles - Other</t>
  </si>
  <si>
    <t>"Other Doubles" room upgrades are the same as the singles, with at least two beds of some type for two people of any sex. They can be twin beds, bunk beds, or both. We count bunk beds as one bed, as we do not expect you will use the top bunk. Restrooms are in the same building but may be shared with other people in the building.
Go to the accommodations page on the event website for details of the available facilities.</t>
  </si>
  <si>
    <t>Couples - Paying Partner</t>
  </si>
  <si>
    <t>Couple's rooms are paid PER ROOM. Please coordinate with your partner on who is paying for the room. Only one Couple person should select "Couple - Paying Partner"; Your partner should choose "Non-Paying Partner"; during registration for their room selection. Any mistakes in this decision will incur a 15% change fee on the room up-charge. Both partners need to register within seven (7) days of each other, or we will release the Couple's room to the next Couple and change your selection to a standard room. We will refund you the upgrade cost minus the 15% change fee if we change your room back to a Standard Room (again to cover our cost of the change). Restrooms are in the same building but may be shared with other people in the building.
The couple's room upgrades are the same as the singles, except for two people, with a way for both partners to sleep together. This can consist of a bed larger than a twin or putting two bunkbeds together, or space for a large airbed (not supplied). The restrooms are in the same building but may be shared. See below for details of the available facilities.
Go to the accommodations page on the event website for details of the available facilities.</t>
  </si>
  <si>
    <t>Couples - Non-Paying Partner</t>
  </si>
  <si>
    <t>See Couples description above before selecting</t>
  </si>
  <si>
    <t>Tent</t>
  </si>
  <si>
    <t>You are welcome to bring your own tent. Mosaic will designate a tenting area close to restroom facilities. No charge or discount.</t>
  </si>
  <si>
    <t>Wheelchair/ADA Access Cabin</t>
  </si>
  <si>
    <t>There will be extremely limited wheelchair-accessible accommodation. Please contact us BEFORE registering to ensure appropriate accommodations are available if you require accessible accommodations.</t>
  </si>
  <si>
    <t xml:space="preserve">Pre-Trip </t>
  </si>
  <si>
    <t>Pre-Trip Housing</t>
  </si>
  <si>
    <t>Pre-Trip Tuesday Dinner Kosher Meal Option</t>
  </si>
  <si>
    <t>Pre-Trip Tuesday dinner Kosher Meal Option</t>
  </si>
  <si>
    <t>Cost: $20 CA / $16 US</t>
  </si>
  <si>
    <t>Pre-Trip Koshser</t>
  </si>
  <si>
    <t>Single - Tuesday 8/30 to Thursday 9/1</t>
  </si>
  <si>
    <t>CAD $528 / US $441</t>
  </si>
  <si>
    <t>Single - Monday 8/29 to Thursday 9/1</t>
  </si>
  <si>
    <t>CAD $739 / US $616</t>
  </si>
  <si>
    <t>Single - Sunday 8/28 to Thursday 9/1</t>
  </si>
  <si>
    <t>CAD $950 / US $792</t>
  </si>
  <si>
    <t>Single - Saturday 8/27 to Thursday 9/1</t>
  </si>
  <si>
    <t>CAD $1,161 / US $968</t>
  </si>
  <si>
    <t>Single - Friday 8/26 to Thursday 9/1</t>
  </si>
  <si>
    <t>CAD $1,372 / US $1,144</t>
  </si>
  <si>
    <t>Double / Couple - Tuesday 8/30 to Thursday 9/1</t>
  </si>
  <si>
    <t>CAD $317 / US $264</t>
  </si>
  <si>
    <t>Double / Couple - Monday 8/29 to Thursday 9/1</t>
  </si>
  <si>
    <t>CAD $437 / US $358</t>
  </si>
  <si>
    <t>Double / Couple - Sunday 8/28 to Thursday 9/1</t>
  </si>
  <si>
    <t>CAD $557 / US $452</t>
  </si>
  <si>
    <t>Double / Couple - Saturday 8/27 to Thursday 9/1</t>
  </si>
  <si>
    <t>CAD $ 677 / US$546</t>
  </si>
  <si>
    <t>Double / Couple - Friday 8/26 to Thursday 9/1</t>
  </si>
  <si>
    <t>CAD $ 797 / US $640</t>
  </si>
  <si>
    <t>No Hotel Option - Wednesday 8/31 Only</t>
  </si>
  <si>
    <t>CAD $60 / US $50</t>
  </si>
  <si>
    <t>No Hotel Option - Tuesday 8/30 to Thursday 9/1</t>
  </si>
  <si>
    <t>CAD $120 / US $100</t>
  </si>
  <si>
    <t>Post-Trip</t>
  </si>
  <si>
    <t>Massasauga Provincial Park</t>
  </si>
  <si>
    <t>Attending the Post-Trip</t>
  </si>
  <si>
    <t>Click HERE for more details of the options below.</t>
  </si>
  <si>
    <t>Sleeping Bag Rental</t>
  </si>
  <si>
    <t>Mosaic Shuttle</t>
  </si>
  <si>
    <t>Shuttles</t>
  </si>
  <si>
    <t>Shuttle</t>
  </si>
  <si>
    <t>One Way from Toronto Pearson Airport (YYZ) to Camp George</t>
  </si>
  <si>
    <t>Airport Mosaic Shuttle</t>
  </si>
  <si>
    <t>One Way from Camp George to Toronto Pearson Airport (YYZ)</t>
  </si>
  <si>
    <t>Round Trip from Toronto Pearson Airport (YYZ) to Camp George to Toronto Pearson Airport (YYZ)</t>
  </si>
  <si>
    <t>Pre-Trip  Shuttle</t>
  </si>
  <si>
    <t>One-Way from Toronto Pearson Airport (YYZ) to Pre-Trip Hotel</t>
  </si>
  <si>
    <t>Pre-Trip Shuttle from Airport to Hotel</t>
  </si>
  <si>
    <t>One way from Pre-Trip Hotel to Camp George</t>
  </si>
  <si>
    <t>Round trip (w/Pre-Trip) from Pre-Trip Hotel to Camp George to Toronto Pearson Airport (YYZ)</t>
  </si>
  <si>
    <t>Round Trip (w/Pre-Trip &amp; Post Trip) Mosaic Shuttle from Pre-Trip Hotel to Main Event to Post-Trip to Toronto Pearson Airport (YYZ)</t>
  </si>
  <si>
    <t>Post-Trip  Shuttle</t>
  </si>
  <si>
    <t>Round Trip (w/Post Trip) Mosaic Shuttle from Toronto Pearson Airport (YYZ) to Main Event to Post-Trip to Toronto Pearson Airport (YYZ)</t>
  </si>
  <si>
    <t>Mosaic Post Trip Shuttle</t>
  </si>
  <si>
    <t>Bus to camp / Van from camp &gt; Post-Trip &gt; Airport</t>
  </si>
  <si>
    <t>One Way Mosaic Shuttle from Main Event to Post-Trip to Airport</t>
  </si>
  <si>
    <t>Same Van as round trip</t>
  </si>
  <si>
    <t>Totonto Shuttle</t>
  </si>
  <si>
    <t>Round Trip Toronto Shuttle</t>
  </si>
  <si>
    <t>Toronto Van Shuttle</t>
  </si>
  <si>
    <t>One Way from Toronto to Camp</t>
  </si>
  <si>
    <t>One way from camp to Toronto</t>
  </si>
  <si>
    <t>Ottawa Shuttle</t>
  </si>
  <si>
    <t>Round Trip Ottawa Shuttle</t>
  </si>
  <si>
    <t>Ottawa Mini Van Shuttle</t>
  </si>
  <si>
    <t>One Way from Ottawa to Camp</t>
  </si>
  <si>
    <t>One way from Camp to Ottawa</t>
  </si>
  <si>
    <t>Questions</t>
  </si>
  <si>
    <t>Answers</t>
  </si>
  <si>
    <t>Registrant First Name</t>
  </si>
  <si>
    <t>Registrant Last Name</t>
  </si>
  <si>
    <t>Registrant Email Address</t>
  </si>
  <si>
    <t>Registrant Mobile Phone</t>
  </si>
  <si>
    <t>Registrant Alt Phone</t>
  </si>
  <si>
    <t>Street Address</t>
  </si>
  <si>
    <t>Apt. or Suite</t>
  </si>
  <si>
    <t>City</t>
  </si>
  <si>
    <t>Province/State</t>
  </si>
  <si>
    <t>Postal/Zip Code</t>
  </si>
  <si>
    <t>Country</t>
  </si>
  <si>
    <t>Emergency Contact Name</t>
  </si>
  <si>
    <t>Emergency Contact Email</t>
  </si>
  <si>
    <t>Emergency Contact Phone</t>
  </si>
  <si>
    <t>Age Range</t>
  </si>
  <si>
    <t>Have you been to a Prior Labor Day Weekend Event?</t>
  </si>
  <si>
    <t>How many events have you been to before?</t>
  </si>
  <si>
    <t>Discount Code</t>
  </si>
  <si>
    <t>Do you have any medical conditions of which we should be aware? If none input 'NONE'</t>
  </si>
  <si>
    <t>Do you want to pay through a Canadian Bank or US bank?</t>
  </si>
  <si>
    <t>What size T-Shirt would you like if supplied?</t>
  </si>
  <si>
    <t>Would you be attending the Pre-Trip?</t>
  </si>
  <si>
    <t>Will you be staying at the Official Mosaic Pre-Trip Hotel (Holiday Inn Express Toronto Downtown)</t>
  </si>
  <si>
    <t>What type of room would you like during the Pre-Trip?</t>
  </si>
  <si>
    <t>Please list the names of people you would like to room with during the Pre-Trip. Both parties must list each other to room together.</t>
  </si>
  <si>
    <t>Tuesday Night Dinner Option (Please Select One)</t>
  </si>
  <si>
    <t>Would you be willing to be the activity leader for the Pre-Trip activities you selected?</t>
  </si>
  <si>
    <t>Would you be willing to be a driver for the Pre-Trip activity you selected? (Select all that apply)</t>
  </si>
  <si>
    <t>Arrival plans to the Main Event</t>
  </si>
  <si>
    <t>Travel plans for arriving at the Pre-Trip</t>
  </si>
  <si>
    <t>Travel plans from the Pre-Trip to the Main Event?</t>
  </si>
  <si>
    <t>Please specify arrival travel plans.</t>
  </si>
  <si>
    <t>Departure Travel Plans Leaving Main Event?</t>
  </si>
  <si>
    <t>Please specify departure travel plans</t>
  </si>
  <si>
    <t>Arrival date to Event, Pre-Trip or Airport (whichever comes first)?</t>
  </si>
  <si>
    <t>Will you be arriving via airplane?</t>
  </si>
  <si>
    <t>Will you be flying home ?</t>
  </si>
  <si>
    <t>Arrival Airport</t>
  </si>
  <si>
    <t>Arrival Airline</t>
  </si>
  <si>
    <t>Arrival Time at destination (i.e., 12:34 p.m.)</t>
  </si>
  <si>
    <t>Arrival Date at Final Destination</t>
  </si>
  <si>
    <t>Arrival Flight Number on the final leg of travel (numbers only)</t>
  </si>
  <si>
    <t>Arrival Terminal</t>
  </si>
  <si>
    <t>Departure Airport</t>
  </si>
  <si>
    <t>Departure Airline</t>
  </si>
  <si>
    <t>Departure Time</t>
  </si>
  <si>
    <t>Departure Date</t>
  </si>
  <si>
    <t>Departure Flight Number (Numbers only)</t>
  </si>
  <si>
    <t>Departure Terminal</t>
  </si>
  <si>
    <t>Ride-share Options</t>
  </si>
  <si>
    <t>Starting location of rideshare</t>
  </si>
  <si>
    <t>Ending location of rideshare</t>
  </si>
  <si>
    <t>State/Province to start or end rideshare from?</t>
  </si>
  <si>
    <t>Notes for Ride-Share</t>
  </si>
  <si>
    <t># of passenger(s) you are willing to take in your ride-share?</t>
  </si>
  <si>
    <t>Enter any additional info about your transportation plans if any.</t>
  </si>
  <si>
    <t>Gender</t>
  </si>
  <si>
    <t>Do you snore?</t>
  </si>
  <si>
    <t>Bedtime habit while attending the Event?</t>
  </si>
  <si>
    <t>Please list any people you would like to be roomed with during the Main Event. All parties should list each other to be roomed together.</t>
  </si>
  <si>
    <t>Please select which food option you like:All meals will be provided by the camp staff, which will be basic camp food. Past entrees included falafel, chicken, beef, salad bar, etc. Vegetarian, Gluten, and Dairy Free meals are available for those who requested them via their registration.We reviewed the menus with the camp to ensure that there was something for everyone. We will provide primarily healthy choices and attempt to accommodate special dietary needs within the limitation of what the camp can supply. There are often a lot of vegetarians so non-meat choices will be available at every meal. You must carefully denote your dietary restrictions and allergies on the registration form.</t>
  </si>
  <si>
    <t>Please specify food allergies</t>
  </si>
  <si>
    <t>Lunch will be served in the camp to those spending the day there. Will you be joining us for lunch at camp on Friday?</t>
  </si>
  <si>
    <t>Will you be attending the Post-Trip</t>
  </si>
  <si>
    <t>Will you bring your own PFD?</t>
  </si>
  <si>
    <t>Will you be bringing your own paddle?</t>
  </si>
  <si>
    <t>What tent will you use?</t>
  </si>
  <si>
    <t>Preferred Tent Partner</t>
  </si>
  <si>
    <t>What is your paddle experience?</t>
  </si>
  <si>
    <t>Any other information we should know concerning the Post-Trip?</t>
  </si>
  <si>
    <t>Please specify what type of Activity/ Workshop you may want to offer?</t>
  </si>
  <si>
    <t>Please define which days you are willing to lead a daytime activity</t>
  </si>
  <si>
    <t>What type of vehicle would you be willing to drive? (Select all that apply)</t>
  </si>
  <si>
    <t>Please define which days you will be willing to drive for Mosaic.</t>
  </si>
  <si>
    <t>Please list specifics about volunteering if any:</t>
  </si>
  <si>
    <t>Would you wear a hat if supplied?</t>
  </si>
  <si>
    <t>Do you need access to an electrical outlet for a medical device (C-PAP)?</t>
  </si>
  <si>
    <t>Would you prefer the bow or stern in a tandem boat?Traditionally, the bow (front) is the power, and the stern (rear) is the one who steers.This is for information only for the leader. Not a guarantee.</t>
  </si>
  <si>
    <t>Describe your past paddle history/experience. If any? Input 'None' if that is the case.</t>
  </si>
  <si>
    <t>Do you have medication that needs refrigeration (Insulin)?</t>
  </si>
  <si>
    <t>Are you Shomer Shabbat?</t>
  </si>
  <si>
    <t>Other Departure Airport</t>
  </si>
  <si>
    <t>Other Departure Airline</t>
  </si>
  <si>
    <t>Do you smoke? Please note that smoking is only allowed in areas designated by the camp. This does not include the cabins/lodging accommodations.</t>
  </si>
  <si>
    <t>Would you be willing to volunteer for this event?</t>
  </si>
  <si>
    <t>Donations?</t>
  </si>
  <si>
    <t>City to start or end rideshare from?</t>
  </si>
  <si>
    <t xml:space="preserve">Schedule and Pricing subject to change. </t>
  </si>
  <si>
    <t xml:space="preserve">This document is for reference only and may not reflect current schedule or pricing. </t>
  </si>
  <si>
    <t>Session</t>
  </si>
  <si>
    <t>Sun</t>
  </si>
  <si>
    <t>Offering holding Sessions</t>
  </si>
  <si>
    <t>UCAE</t>
  </si>
  <si>
    <t>Sunday Out of Camp â€“ Afternoon</t>
  </si>
  <si>
    <t>UAOA - Moderate Lynx Loop Hike (afternoon)</t>
  </si>
  <si>
    <t>Parry sound</t>
  </si>
  <si>
    <t>UFOJ - Full-Day Paddle: Maple  &amp; Duck Lakes</t>
  </si>
  <si>
    <t>UFOG - Rosseau Walk, Rosseau Falls  &amp; Aspen Valley Wildlife Sanctuary</t>
  </si>
  <si>
    <t>Orllia</t>
  </si>
  <si>
    <t>UFOF2</t>
  </si>
  <si>
    <t>No cost if you bring your own bike, but you must transport your own bike to  &amp; from the activity.</t>
  </si>
  <si>
    <t>UFOF2- Sightseeing Bike Ride: Millennium  &amp; Uhthoff Trails with Private Bike</t>
  </si>
  <si>
    <t>UFOF1</t>
  </si>
  <si>
    <t>UFOF1 - Sightseeing Bike Ride: Millennium  &amp; Uhthoff Trails with bike Rental</t>
  </si>
  <si>
    <t>UFOE - Gravenhurst Wharf Walk, Discovery Museum  &amp; Steamship Cruise</t>
  </si>
  <si>
    <t>Hardy Lake/Bala</t>
  </si>
  <si>
    <t>UFOD - Easy Hardy Lake Hike  &amp; Bala Historic Walk</t>
  </si>
  <si>
    <t>Mildland</t>
  </si>
  <si>
    <t>Cost: $28 CA/ $22 US (transportation) + $28 CA / $22 US (Wye Marsh  &amp; St. Marie fees)
Optional cost for guided 1-hour canoe paddle: $10 CA / $8
Optional cost for guided 1.5-hour kayak paddle: $12 CA / $9 US</t>
  </si>
  <si>
    <t>UFOA - Wye Marsh Stroll  &amp; Paddle / Ste.-Marie-among-the-Hurons Visit</t>
  </si>
  <si>
    <t>SunFull</t>
  </si>
  <si>
    <t>Sat</t>
  </si>
  <si>
    <t>SCAL</t>
  </si>
  <si>
    <t>SCAE</t>
  </si>
  <si>
    <t>Saturday Out of Camp â€“ Afternoon</t>
  </si>
  <si>
    <t>SCML</t>
  </si>
  <si>
    <t>SCME</t>
  </si>
  <si>
    <t>SFOD4 - Tower Hill Lookout  &amp; Garden, Museum  &amp; Moderate Hike (afternoon, Parry Sound)</t>
  </si>
  <si>
    <t>SFOD6 - Islander Huckleberry Island Cruise, Hike  &amp; Swim (afternoon, Parry Sound)</t>
  </si>
  <si>
    <t>SFOE - Easy Port Carling Walk, Fish Hatchery Hike  &amp; Swim</t>
  </si>
  <si>
    <t>Please select this option to select half day options on the Parry Sound bus
Including:
Morning:
Rotary Fitness Trail
Rose Point Trail
North Shore Rugged Trail (Morning)
â€‹Afternoon
Tower Hill Lookout  &amp; Garden, Museum
Island Queen Flagship Cruise
Islander Huckleberry Island Cruise, Hike  &amp; Swim</t>
  </si>
  <si>
    <t>Cost: if bringing own bike: $21 CA park entry (Pay on site). Must also transport own bike to  &amp; from the activity.</t>
  </si>
  <si>
    <t>SFOA- Advanced Hikes: Algonquin Park Centennial Ridges  &amp; Two Rivers</t>
  </si>
  <si>
    <t>SATFull Day</t>
  </si>
  <si>
    <t>Fri</t>
  </si>
  <si>
    <t>FCAL</t>
  </si>
  <si>
    <t>FEAC</t>
  </si>
  <si>
    <t>Cost $10 CA / $8 US docking fee. (Must transport your own watercraft to  &amp; from the activity)</t>
  </si>
  <si>
    <t>Friday Out of Camp â€“ Afternoon</t>
  </si>
  <si>
    <t>FAOA1 - Short Paddle to Bracebridge Falls  &amp; Swim with Private Boat</t>
  </si>
  <si>
    <t>Cost: $14 CA/ $11 US (transportation fee) + $32 CA / $26 (Vendor Fee)</t>
  </si>
  <si>
    <t>FAOA - Short Paddle to Bracebridge Falls  &amp; Swim</t>
  </si>
  <si>
    <t>FLMC</t>
  </si>
  <si>
    <t>FEMC</t>
  </si>
  <si>
    <t>FMOB - Moderate Covered Bridge Hike  &amp; High Falls Park (morning)</t>
  </si>
  <si>
    <t>FMOA - Easy/ Moderate Walk: Bracebridge Bay/ Chapel Gallery  &amp; High Falls Park</t>
  </si>
  <si>
    <t>FFOH - Huntsville Tree Top Trekking  &amp; Group of Seven Outdoor Gallery</t>
  </si>
  <si>
    <t>FFOG - Easy School House Trail Hike  &amp; Visit Big Chute Marine Railway</t>
  </si>
  <si>
    <t>No cost if bringing your own bike, but you must transport your own bike to  &amp; from the activity.</t>
  </si>
  <si>
    <t>FFOF - Midland  &amp; Tay Shore Trails Bike Ride w/Bring your own bike</t>
  </si>
  <si>
    <t>FF0E- Midland  &amp; Tay Shore Trails Bike Ride w/Bike Rental</t>
  </si>
  <si>
    <t>Cost: $10 CA / $8 US docking fee. (Must transport your own watercraft to  &amp; from the activity)</t>
  </si>
  <si>
    <t>FF0C2- Muskoka River Paddle/ Swim  &amp; High Falls Park w/ Private Boat</t>
  </si>
  <si>
    <t>FF0C1- Muskoka River Paddle/ Swim  &amp; High Falls Park</t>
  </si>
  <si>
    <t>FF0D -Guided Muskoka River Paddle/ Rappel/ Swim  &amp; High Falls Park</t>
  </si>
  <si>
    <t>FFOA - Moderate Hike at Wilson's Falls  &amp; High Falls Park</t>
  </si>
  <si>
    <t>Thu</t>
  </si>
  <si>
    <t>Wed</t>
  </si>
  <si>
    <t>Cost: $25 CA / $20 US For picnic supper. Admission is pay as you wish, so bring some cash to donate to the arts.
Click HERE to see menu</t>
  </si>
  <si>
    <t>WAA - Passenger Voyageur Canoe History  &amp; Wildlife Guided Tour</t>
  </si>
  <si>
    <t>Cost: $7 CA first half hour, $4 CA every extra half hour â€“ pay for yourself</t>
  </si>
  <si>
    <t>Product description</t>
  </si>
  <si>
    <t>Product Type</t>
  </si>
  <si>
    <t>US$</t>
  </si>
  <si>
    <t>End</t>
  </si>
  <si>
    <t>Start</t>
  </si>
  <si>
    <t>Day</t>
  </si>
  <si>
    <t>V6-2-22</t>
  </si>
  <si>
    <t>Would you be willing to drive the Mosaic Van to/from Toronto (12-Passenger) or Ottawa (7-Passenger)? The cost of the van will be discounted if you are selected to be a Mosaic Driver.</t>
  </si>
  <si>
    <t>Please define which days you are willing to present/lead a NIGHTIME or DAYTIME activity.</t>
  </si>
  <si>
    <t>Define Other</t>
  </si>
  <si>
    <t>Please select as many positions as possible you will be willing to volunteer.</t>
  </si>
  <si>
    <t>Who will you be traveling if anyone? Input 'self' if you are traveling alone.</t>
  </si>
  <si>
    <t>What date will you be starting your ride-share</t>
  </si>
  <si>
    <t>Specify Bus/Train plansInput 'Do not know' if not finalized and then make sure to update your registration once you have done so.</t>
  </si>
  <si>
    <t>Other Arrival Airline</t>
  </si>
  <si>
    <t>Other Arrival Airport</t>
  </si>
  <si>
    <t>Departure Date from Event or Post-Trip or Date of flight/bus/train out (whichever comes last)?</t>
  </si>
  <si>
    <t>Describe your backcountry camping experience if any? Input 'None' if that is the case. Please note: No running water. Pit toilet if any.</t>
  </si>
  <si>
    <t>USA State/Canadian Providence of vehicle's license plate if planning to drive to/from Post-Trip</t>
  </si>
  <si>
    <t>Please supply license plate number of your vehicle if planning to drive to/from Post-Trip</t>
  </si>
  <si>
    <t>Lunch will be served in the camp to those spending the day there. Will you be joining us for lunch at camp on Sunday?</t>
  </si>
  <si>
    <t>Lunch will be served in the camp to those spending the day there. Will you be joining us for lunch at camp on Saturday?</t>
  </si>
  <si>
    <t>Please indicate all food allergies (if any) or select none:</t>
  </si>
  <si>
    <t>Please indicate your plans for Sunday Day-Time Activities. MUST select one radio button to activate the correct list of options.</t>
  </si>
  <si>
    <t>Please indicate your plans for Saturday Day-Time Activities. MUST select one radio button to activate the correct list of options.</t>
  </si>
  <si>
    <t>Please indicate your plans for Friday Day-Time Activities. MUST select one radio button to activate the correct list of options.</t>
  </si>
  <si>
    <t>What other Give-A-Way would you suggest? Note that there is a cost added to your fee for such items.</t>
  </si>
  <si>
    <t>Other Give-A-Ways IdeasSelect all that you would appreciate to have as a memento of the event. We are trying to decide what is the best option based on your answers. Does not mean we will order what you selected.</t>
  </si>
  <si>
    <t>Please Select Member Club/Status</t>
  </si>
  <si>
    <t>Will you accept phone calls and/or be able to call out on your mobile phone during your visit to Canada and the Event (check to see if your mobile phone plan includes calls in Canada or plan to add Canada to your plan for the trip)?This is important for Activity Leaders, Drivers, Bus Captains, Airport Captains,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</si>
</sst>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h:mm\ AM/PM;@"/>
    <numFmt numFmtId="166" formatCode="[$-F800]dddd\,\ mmmm\ dd\,\ 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rgb="FFFF0000"/>
      <name val="Calibri"/>
      <family val="2"/>
      <scheme val="minor"/>
    </font>
    <font>
      <b/>
      <sz val="11"/>
      <color theme="4"/>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24994659260841701"/>
        <bgColor indexed="64"/>
      </patternFill>
    </fill>
    <fill>
      <patternFill patternType="solid">
        <fgColor rgb="FFF5B893"/>
        <bgColor indexed="64"/>
      </patternFill>
    </fill>
    <fill>
      <patternFill patternType="solid">
        <fgColor theme="9" tint="0.59999389629810485"/>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bottom/>
      <diagonal/>
    </border>
    <border>
      <left style="thin">
        <color auto="1"/>
      </left>
      <right style="thin">
        <color auto="1"/>
      </right>
      <top/>
      <bottom/>
      <diagonal/>
    </border>
    <border>
      <left style="thick">
        <color auto="1"/>
      </left>
      <right style="thin">
        <color auto="1"/>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4">
    <xf numFmtId="0" fontId="0" fillId="0" borderId="0" xfId="0"/>
    <xf numFmtId="0" fontId="0" fillId="0" borderId="0" xfId="0" applyAlignment="1">
      <alignment wrapText="1"/>
    </xf>
    <xf numFmtId="164" fontId="0" fillId="0" borderId="0" xfId="0" applyNumberFormat="1" applyAlignment="1">
      <alignment wrapText="1"/>
    </xf>
    <xf numFmtId="166" fontId="0" fillId="0" borderId="0" xfId="0" applyNumberFormat="1" applyAlignment="1">
      <alignment wrapText="1"/>
    </xf>
    <xf numFmtId="0" fontId="16" fillId="34" borderId="13" xfId="0" applyFont="1" applyFill="1" applyBorder="1" applyAlignment="1">
      <alignment wrapText="1"/>
    </xf>
    <xf numFmtId="0" fontId="16" fillId="34" borderId="14" xfId="0" applyFont="1" applyFill="1" applyBorder="1" applyAlignment="1">
      <alignment wrapText="1"/>
    </xf>
    <xf numFmtId="164" fontId="16" fillId="34" borderId="14" xfId="0" applyNumberFormat="1" applyFont="1" applyFill="1" applyBorder="1" applyAlignment="1">
      <alignment wrapText="1"/>
    </xf>
    <xf numFmtId="0" fontId="0" fillId="0" borderId="13" xfId="0" applyBorder="1" applyAlignment="1">
      <alignment wrapText="1"/>
    </xf>
    <xf numFmtId="0" fontId="0" fillId="0" borderId="14" xfId="0" applyBorder="1" applyAlignment="1">
      <alignment wrapText="1"/>
    </xf>
    <xf numFmtId="164" fontId="0" fillId="0" borderId="14" xfId="0" applyNumberFormat="1" applyBorder="1" applyAlignment="1">
      <alignment wrapText="1"/>
    </xf>
    <xf numFmtId="0" fontId="0" fillId="0" borderId="16" xfId="0" applyBorder="1" applyAlignment="1">
      <alignment wrapText="1"/>
    </xf>
    <xf numFmtId="0" fontId="0" fillId="0" borderId="17" xfId="0" applyBorder="1" applyAlignment="1">
      <alignment wrapText="1"/>
    </xf>
    <xf numFmtId="164" fontId="0" fillId="0" borderId="17" xfId="0" applyNumberFormat="1" applyBorder="1" applyAlignment="1">
      <alignment wrapText="1"/>
    </xf>
    <xf numFmtId="166" fontId="0" fillId="0" borderId="14" xfId="0" applyNumberFormat="1" applyBorder="1" applyAlignment="1">
      <alignment wrapText="1"/>
    </xf>
    <xf numFmtId="166" fontId="0" fillId="0" borderId="17" xfId="0" applyNumberFormat="1" applyBorder="1" applyAlignment="1">
      <alignment wrapText="1"/>
    </xf>
    <xf numFmtId="0" fontId="16" fillId="34" borderId="13" xfId="0" applyFont="1" applyFill="1" applyBorder="1" applyAlignment="1">
      <alignment horizontal="left" wrapText="1"/>
    </xf>
    <xf numFmtId="0" fontId="16" fillId="34" borderId="14" xfId="0" applyFont="1" applyFill="1" applyBorder="1" applyAlignment="1">
      <alignment horizontal="left" wrapText="1"/>
    </xf>
    <xf numFmtId="0" fontId="0" fillId="35" borderId="19" xfId="0" applyFill="1" applyBorder="1"/>
    <xf numFmtId="165" fontId="18" fillId="35" borderId="19" xfId="0" applyNumberFormat="1" applyFont="1" applyFill="1" applyBorder="1"/>
    <xf numFmtId="0" fontId="16" fillId="33" borderId="10" xfId="0" applyFont="1" applyFill="1" applyBorder="1" applyAlignment="1">
      <alignment horizontal="center" wrapText="1"/>
    </xf>
    <xf numFmtId="166" fontId="16" fillId="33" borderId="11" xfId="0" applyNumberFormat="1" applyFont="1" applyFill="1" applyBorder="1" applyAlignment="1">
      <alignment horizontal="center" wrapText="1"/>
    </xf>
    <xf numFmtId="0" fontId="16" fillId="33" borderId="11" xfId="0" applyFont="1" applyFill="1" applyBorder="1" applyAlignment="1">
      <alignment horizontal="center" wrapText="1"/>
    </xf>
    <xf numFmtId="164" fontId="16" fillId="33" borderId="11" xfId="0" applyNumberFormat="1" applyFont="1" applyFill="1" applyBorder="1" applyAlignment="1">
      <alignment horizontal="center" wrapText="1"/>
    </xf>
    <xf numFmtId="0" fontId="16" fillId="33" borderId="12" xfId="0" applyFont="1" applyFill="1" applyBorder="1" applyAlignment="1">
      <alignment horizontal="center" wrapText="1"/>
    </xf>
    <xf numFmtId="0" fontId="0" fillId="0" borderId="15" xfId="0" applyBorder="1" applyAlignment="1">
      <alignment wrapText="1"/>
    </xf>
    <xf numFmtId="0" fontId="0" fillId="0" borderId="18" xfId="0" applyBorder="1" applyAlignment="1">
      <alignment wrapText="1"/>
    </xf>
    <xf numFmtId="166" fontId="16" fillId="34" borderId="14" xfId="0" applyNumberFormat="1" applyFont="1" applyFill="1" applyBorder="1" applyAlignment="1">
      <alignment wrapText="1"/>
    </xf>
    <xf numFmtId="0" fontId="16" fillId="34" borderId="15" xfId="0" applyFont="1" applyFill="1" applyBorder="1" applyAlignment="1">
      <alignment wrapText="1"/>
    </xf>
    <xf numFmtId="164" fontId="0" fillId="35" borderId="14" xfId="0" applyNumberFormat="1" applyFill="1" applyBorder="1" applyAlignment="1">
      <alignment wrapText="1"/>
    </xf>
    <xf numFmtId="0" fontId="0" fillId="36" borderId="13" xfId="0" applyFill="1" applyBorder="1" applyAlignment="1">
      <alignment wrapText="1"/>
    </xf>
    <xf numFmtId="165" fontId="0" fillId="36" borderId="14" xfId="0" applyNumberFormat="1" applyFill="1" applyBorder="1" applyAlignment="1">
      <alignment wrapText="1"/>
    </xf>
    <xf numFmtId="164" fontId="0" fillId="36" borderId="14" xfId="0" applyNumberFormat="1" applyFill="1" applyBorder="1" applyAlignment="1">
      <alignment wrapText="1"/>
    </xf>
    <xf numFmtId="0" fontId="0" fillId="36" borderId="14" xfId="0" applyFill="1" applyBorder="1" applyAlignment="1">
      <alignment wrapText="1"/>
    </xf>
    <xf numFmtId="0" fontId="0" fillId="37" borderId="13" xfId="0" applyFill="1" applyBorder="1" applyAlignment="1">
      <alignment wrapText="1"/>
    </xf>
    <xf numFmtId="165" fontId="0" fillId="37" borderId="14" xfId="0" applyNumberFormat="1" applyFill="1" applyBorder="1" applyAlignment="1">
      <alignment wrapText="1"/>
    </xf>
    <xf numFmtId="164" fontId="0" fillId="37" borderId="14" xfId="0" applyNumberFormat="1" applyFill="1" applyBorder="1" applyAlignment="1">
      <alignment wrapText="1"/>
    </xf>
    <xf numFmtId="0" fontId="0" fillId="37" borderId="14" xfId="0" applyFill="1" applyBorder="1" applyAlignment="1">
      <alignment wrapText="1"/>
    </xf>
    <xf numFmtId="0" fontId="0" fillId="38" borderId="13" xfId="0" applyFill="1" applyBorder="1" applyAlignment="1">
      <alignment wrapText="1"/>
    </xf>
    <xf numFmtId="165" fontId="0" fillId="38" borderId="14" xfId="0" applyNumberFormat="1" applyFill="1" applyBorder="1" applyAlignment="1">
      <alignment wrapText="1"/>
    </xf>
    <xf numFmtId="164" fontId="0" fillId="38" borderId="14" xfId="0" applyNumberFormat="1" applyFill="1" applyBorder="1" applyAlignment="1">
      <alignment wrapText="1"/>
    </xf>
    <xf numFmtId="0" fontId="0" fillId="38" borderId="14" xfId="0" applyFill="1" applyBorder="1" applyAlignment="1">
      <alignment wrapText="1"/>
    </xf>
    <xf numFmtId="0" fontId="0" fillId="34" borderId="13" xfId="0" applyFill="1" applyBorder="1" applyAlignment="1">
      <alignment wrapText="1"/>
    </xf>
    <xf numFmtId="165" fontId="0" fillId="34" borderId="14" xfId="0" applyNumberFormat="1" applyFill="1" applyBorder="1" applyAlignment="1">
      <alignment wrapText="1"/>
    </xf>
    <xf numFmtId="164" fontId="0" fillId="34" borderId="14" xfId="0" applyNumberFormat="1" applyFill="1" applyBorder="1" applyAlignment="1">
      <alignment wrapText="1"/>
    </xf>
    <xf numFmtId="0" fontId="0" fillId="34" borderId="14" xfId="0" applyFill="1" applyBorder="1" applyAlignment="1">
      <alignment wrapText="1"/>
    </xf>
    <xf numFmtId="0" fontId="0" fillId="40" borderId="13" xfId="0" applyFill="1" applyBorder="1" applyAlignment="1">
      <alignment wrapText="1"/>
    </xf>
    <xf numFmtId="165" fontId="0" fillId="40" borderId="14" xfId="0" applyNumberFormat="1" applyFill="1" applyBorder="1" applyAlignment="1">
      <alignment wrapText="1"/>
    </xf>
    <xf numFmtId="164" fontId="0" fillId="40" borderId="14" xfId="0" applyNumberFormat="1" applyFill="1" applyBorder="1" applyAlignment="1">
      <alignment wrapText="1"/>
    </xf>
    <xf numFmtId="0" fontId="0" fillId="40" borderId="14" xfId="0" applyFill="1" applyBorder="1" applyAlignment="1">
      <alignment wrapText="1"/>
    </xf>
    <xf numFmtId="0" fontId="0" fillId="40" borderId="16" xfId="0" applyFill="1" applyBorder="1" applyAlignment="1">
      <alignment wrapText="1"/>
    </xf>
    <xf numFmtId="165" fontId="0" fillId="40" borderId="17" xfId="0" applyNumberFormat="1" applyFill="1" applyBorder="1" applyAlignment="1">
      <alignment wrapText="1"/>
    </xf>
    <xf numFmtId="164" fontId="0" fillId="40" borderId="17" xfId="0" applyNumberFormat="1" applyFill="1" applyBorder="1" applyAlignment="1">
      <alignment wrapText="1"/>
    </xf>
    <xf numFmtId="0" fontId="0" fillId="40" borderId="17" xfId="0" applyFill="1" applyBorder="1" applyAlignment="1">
      <alignment wrapText="1"/>
    </xf>
    <xf numFmtId="165" fontId="18" fillId="35" borderId="19" xfId="0" applyNumberFormat="1" applyFont="1" applyFill="1" applyBorder="1" applyAlignment="1">
      <alignment wrapText="1"/>
    </xf>
    <xf numFmtId="0" fontId="0" fillId="0" borderId="0" xfId="0" applyAlignment="1">
      <alignment horizontal="center" wrapText="1"/>
    </xf>
    <xf numFmtId="0" fontId="18" fillId="35" borderId="20" xfId="0" applyFont="1" applyFill="1" applyBorder="1" applyAlignment="1">
      <alignment wrapText="1"/>
    </xf>
    <xf numFmtId="0" fontId="0" fillId="0" borderId="21" xfId="0" applyBorder="1" applyAlignment="1"/>
    <xf numFmtId="0" fontId="0" fillId="0" borderId="22" xfId="0" applyBorder="1" applyAlignment="1"/>
    <xf numFmtId="0" fontId="0" fillId="0" borderId="21" xfId="0" applyBorder="1" applyAlignment="1">
      <alignment wrapText="1"/>
    </xf>
    <xf numFmtId="0" fontId="0" fillId="0" borderId="22" xfId="0" applyBorder="1" applyAlignment="1">
      <alignment wrapText="1"/>
    </xf>
    <xf numFmtId="165" fontId="0" fillId="0" borderId="0" xfId="0" applyNumberFormat="1" applyAlignment="1">
      <alignment wrapText="1"/>
    </xf>
    <xf numFmtId="0" fontId="0" fillId="40" borderId="23" xfId="0" applyFill="1" applyBorder="1" applyAlignment="1">
      <alignment horizontal="center" wrapText="1"/>
    </xf>
    <xf numFmtId="0" fontId="0" fillId="40" borderId="24" xfId="0" applyFill="1" applyBorder="1" applyAlignment="1">
      <alignment wrapText="1"/>
    </xf>
    <xf numFmtId="164" fontId="0" fillId="40" borderId="24" xfId="0" applyNumberFormat="1" applyFill="1" applyBorder="1" applyAlignment="1">
      <alignment wrapText="1"/>
    </xf>
    <xf numFmtId="165" fontId="0" fillId="40" borderId="24" xfId="0" applyNumberFormat="1" applyFill="1" applyBorder="1" applyAlignment="1">
      <alignment wrapText="1"/>
    </xf>
    <xf numFmtId="0" fontId="0" fillId="40" borderId="25" xfId="0" applyFill="1" applyBorder="1" applyAlignment="1">
      <alignment wrapText="1"/>
    </xf>
    <xf numFmtId="0" fontId="0" fillId="33" borderId="26" xfId="0" applyFill="1" applyBorder="1" applyAlignment="1">
      <alignment horizontal="center" wrapText="1"/>
    </xf>
    <xf numFmtId="0" fontId="0" fillId="33" borderId="27" xfId="0" applyFill="1" applyBorder="1" applyAlignment="1">
      <alignment wrapText="1"/>
    </xf>
    <xf numFmtId="164" fontId="0" fillId="33" borderId="27" xfId="0" applyNumberFormat="1" applyFill="1" applyBorder="1" applyAlignment="1">
      <alignment wrapText="1"/>
    </xf>
    <xf numFmtId="164" fontId="16" fillId="39" borderId="27" xfId="0" applyNumberFormat="1" applyFont="1" applyFill="1" applyBorder="1" applyAlignment="1">
      <alignment horizontal="left" wrapText="1"/>
    </xf>
    <xf numFmtId="165" fontId="0" fillId="33" borderId="27" xfId="0" applyNumberFormat="1" applyFill="1" applyBorder="1" applyAlignment="1">
      <alignment wrapText="1"/>
    </xf>
    <xf numFmtId="0" fontId="0" fillId="33" borderId="28" xfId="0" applyFill="1" applyBorder="1" applyAlignment="1">
      <alignment wrapText="1"/>
    </xf>
    <xf numFmtId="0" fontId="0" fillId="40" borderId="18" xfId="0" applyFill="1" applyBorder="1" applyAlignment="1">
      <alignment horizontal="center" wrapText="1"/>
    </xf>
    <xf numFmtId="0" fontId="0" fillId="40" borderId="10" xfId="0" applyFill="1" applyBorder="1" applyAlignment="1">
      <alignment wrapText="1"/>
    </xf>
    <xf numFmtId="0" fontId="0" fillId="40" borderId="12" xfId="0" applyFill="1" applyBorder="1" applyAlignment="1">
      <alignment horizontal="center" wrapText="1"/>
    </xf>
    <xf numFmtId="0" fontId="0" fillId="40" borderId="11" xfId="0" applyFill="1" applyBorder="1" applyAlignment="1">
      <alignment wrapText="1"/>
    </xf>
    <xf numFmtId="164" fontId="0" fillId="40" borderId="11" xfId="0" applyNumberFormat="1" applyFill="1" applyBorder="1" applyAlignment="1">
      <alignment wrapText="1"/>
    </xf>
    <xf numFmtId="165" fontId="0" fillId="40" borderId="11" xfId="0" applyNumberFormat="1" applyFill="1" applyBorder="1" applyAlignment="1">
      <alignment wrapText="1"/>
    </xf>
    <xf numFmtId="0" fontId="0" fillId="40" borderId="15"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lignment wrapText="1"/>
    </xf>
    <xf numFmtId="164" fontId="0" fillId="34" borderId="17" xfId="0" applyNumberFormat="1" applyFill="1" applyBorder="1" applyAlignment="1">
      <alignment wrapText="1"/>
    </xf>
    <xf numFmtId="165" fontId="0" fillId="34" borderId="17" xfId="0" applyNumberFormat="1" applyFill="1" applyBorder="1" applyAlignment="1">
      <alignment wrapText="1"/>
    </xf>
    <xf numFmtId="0" fontId="0" fillId="34" borderId="16" xfId="0" applyFill="1" applyBorder="1" applyAlignment="1">
      <alignment wrapText="1"/>
    </xf>
    <xf numFmtId="0" fontId="0" fillId="34" borderId="15" xfId="0" applyFill="1" applyBorder="1" applyAlignment="1">
      <alignment horizontal="center" wrapText="1"/>
    </xf>
    <xf numFmtId="0" fontId="0" fillId="34" borderId="12" xfId="0" applyFill="1" applyBorder="1" applyAlignment="1">
      <alignment horizontal="center" wrapText="1"/>
    </xf>
    <xf numFmtId="0" fontId="0" fillId="34" borderId="11" xfId="0" applyFill="1" applyBorder="1" applyAlignment="1">
      <alignment wrapText="1"/>
    </xf>
    <xf numFmtId="164" fontId="0" fillId="34" borderId="11" xfId="0" applyNumberFormat="1" applyFill="1" applyBorder="1" applyAlignment="1">
      <alignment wrapText="1"/>
    </xf>
    <xf numFmtId="165" fontId="0" fillId="34" borderId="11" xfId="0" applyNumberFormat="1" applyFill="1" applyBorder="1" applyAlignment="1">
      <alignment wrapText="1"/>
    </xf>
    <xf numFmtId="0" fontId="0" fillId="34" borderId="10" xfId="0" applyFill="1" applyBorder="1" applyAlignment="1">
      <alignment wrapText="1"/>
    </xf>
    <xf numFmtId="0" fontId="0" fillId="34" borderId="23" xfId="0" applyFill="1" applyBorder="1" applyAlignment="1">
      <alignment horizontal="center" wrapText="1"/>
    </xf>
    <xf numFmtId="0" fontId="0" fillId="34" borderId="24" xfId="0" applyFill="1" applyBorder="1" applyAlignment="1">
      <alignment wrapText="1"/>
    </xf>
    <xf numFmtId="164" fontId="0" fillId="34" borderId="24" xfId="0" applyNumberFormat="1" applyFill="1" applyBorder="1" applyAlignment="1">
      <alignment wrapText="1"/>
    </xf>
    <xf numFmtId="165" fontId="0" fillId="34" borderId="24" xfId="0" applyNumberFormat="1" applyFill="1" applyBorder="1" applyAlignment="1">
      <alignment wrapText="1"/>
    </xf>
    <xf numFmtId="0" fontId="0" fillId="34" borderId="25" xfId="0" applyFill="1" applyBorder="1" applyAlignment="1">
      <alignment wrapText="1"/>
    </xf>
    <xf numFmtId="0" fontId="0" fillId="38" borderId="18" xfId="0" applyFill="1" applyBorder="1" applyAlignment="1">
      <alignment horizontal="center" wrapText="1"/>
    </xf>
    <xf numFmtId="0" fontId="0" fillId="38" borderId="17" xfId="0" applyFill="1" applyBorder="1" applyAlignment="1">
      <alignment wrapText="1"/>
    </xf>
    <xf numFmtId="164" fontId="0" fillId="38" borderId="17" xfId="0" applyNumberFormat="1" applyFill="1" applyBorder="1" applyAlignment="1">
      <alignment wrapText="1"/>
    </xf>
    <xf numFmtId="165" fontId="0" fillId="38" borderId="17" xfId="0" applyNumberFormat="1" applyFill="1" applyBorder="1" applyAlignment="1">
      <alignment wrapText="1"/>
    </xf>
    <xf numFmtId="0" fontId="0" fillId="38" borderId="16" xfId="0" applyFill="1" applyBorder="1" applyAlignment="1">
      <alignment wrapText="1"/>
    </xf>
    <xf numFmtId="0" fontId="0" fillId="38" borderId="12" xfId="0" applyFill="1" applyBorder="1" applyAlignment="1">
      <alignment horizontal="center" wrapText="1"/>
    </xf>
    <xf numFmtId="0" fontId="0" fillId="38" borderId="11" xfId="0" applyFill="1" applyBorder="1" applyAlignment="1">
      <alignment wrapText="1"/>
    </xf>
    <xf numFmtId="164" fontId="0" fillId="38" borderId="11" xfId="0" applyNumberFormat="1" applyFill="1" applyBorder="1" applyAlignment="1">
      <alignment wrapText="1"/>
    </xf>
    <xf numFmtId="165" fontId="0" fillId="38" borderId="11" xfId="0" applyNumberFormat="1" applyFill="1" applyBorder="1" applyAlignment="1">
      <alignment wrapText="1"/>
    </xf>
    <xf numFmtId="0" fontId="0" fillId="38" borderId="10" xfId="0" applyFill="1" applyBorder="1" applyAlignment="1">
      <alignment wrapText="1"/>
    </xf>
    <xf numFmtId="0" fontId="0" fillId="38" borderId="15" xfId="0" applyFill="1" applyBorder="1" applyAlignment="1">
      <alignment horizontal="center" wrapText="1"/>
    </xf>
    <xf numFmtId="0" fontId="0" fillId="37" borderId="18" xfId="0" applyFill="1" applyBorder="1" applyAlignment="1">
      <alignment horizontal="center" wrapText="1"/>
    </xf>
    <xf numFmtId="0" fontId="0" fillId="37" borderId="17" xfId="0" applyFill="1" applyBorder="1" applyAlignment="1">
      <alignment wrapText="1"/>
    </xf>
    <xf numFmtId="164" fontId="0" fillId="37" borderId="17" xfId="0" applyNumberFormat="1" applyFill="1" applyBorder="1" applyAlignment="1">
      <alignment wrapText="1"/>
    </xf>
    <xf numFmtId="165" fontId="0" fillId="37" borderId="17" xfId="0" applyNumberFormat="1" applyFill="1" applyBorder="1" applyAlignment="1">
      <alignment wrapText="1"/>
    </xf>
    <xf numFmtId="0" fontId="0" fillId="37" borderId="16" xfId="0" applyFill="1" applyBorder="1" applyAlignment="1">
      <alignment wrapText="1"/>
    </xf>
    <xf numFmtId="0" fontId="0" fillId="37" borderId="15" xfId="0" applyFill="1" applyBorder="1" applyAlignment="1">
      <alignment horizontal="center" wrapText="1"/>
    </xf>
    <xf numFmtId="0" fontId="0" fillId="37" borderId="12" xfId="0" applyFill="1" applyBorder="1" applyAlignment="1">
      <alignment horizontal="center" wrapText="1"/>
    </xf>
    <xf numFmtId="0" fontId="0" fillId="37" borderId="11" xfId="0" applyFill="1" applyBorder="1" applyAlignment="1">
      <alignment wrapText="1"/>
    </xf>
    <xf numFmtId="164" fontId="0" fillId="37" borderId="11" xfId="0" applyNumberFormat="1" applyFill="1" applyBorder="1" applyAlignment="1">
      <alignment wrapText="1"/>
    </xf>
    <xf numFmtId="165" fontId="0" fillId="37" borderId="11" xfId="0" applyNumberFormat="1" applyFill="1" applyBorder="1" applyAlignment="1">
      <alignment wrapText="1"/>
    </xf>
    <xf numFmtId="0" fontId="0" fillId="37" borderId="10" xfId="0" applyFill="1" applyBorder="1" applyAlignment="1">
      <alignment wrapText="1"/>
    </xf>
    <xf numFmtId="0" fontId="0" fillId="36" borderId="18" xfId="0" applyFill="1" applyBorder="1" applyAlignment="1">
      <alignment horizontal="center" wrapText="1"/>
    </xf>
    <xf numFmtId="0" fontId="0" fillId="36" borderId="17" xfId="0" applyFill="1" applyBorder="1" applyAlignment="1">
      <alignment wrapText="1"/>
    </xf>
    <xf numFmtId="164" fontId="0" fillId="36" borderId="17" xfId="0" applyNumberFormat="1" applyFill="1" applyBorder="1" applyAlignment="1">
      <alignment wrapText="1"/>
    </xf>
    <xf numFmtId="165" fontId="0" fillId="36" borderId="17" xfId="0" applyNumberFormat="1" applyFill="1" applyBorder="1" applyAlignment="1">
      <alignment wrapText="1"/>
    </xf>
    <xf numFmtId="0" fontId="0" fillId="36" borderId="16" xfId="0" applyFill="1" applyBorder="1" applyAlignment="1">
      <alignment wrapText="1"/>
    </xf>
    <xf numFmtId="0" fontId="0" fillId="36" borderId="15" xfId="0" applyFill="1" applyBorder="1" applyAlignment="1">
      <alignment horizontal="center" wrapText="1"/>
    </xf>
    <xf numFmtId="0" fontId="0" fillId="36" borderId="12" xfId="0" applyFill="1" applyBorder="1" applyAlignment="1">
      <alignment horizontal="center" wrapText="1"/>
    </xf>
    <xf numFmtId="0" fontId="0" fillId="36" borderId="11" xfId="0" applyFill="1" applyBorder="1" applyAlignment="1">
      <alignment wrapText="1"/>
    </xf>
    <xf numFmtId="164" fontId="0" fillId="36" borderId="11" xfId="0" applyNumberFormat="1" applyFill="1" applyBorder="1" applyAlignment="1">
      <alignment wrapText="1"/>
    </xf>
    <xf numFmtId="165" fontId="0" fillId="36" borderId="11" xfId="0" applyNumberFormat="1" applyFill="1" applyBorder="1" applyAlignment="1">
      <alignment wrapText="1"/>
    </xf>
    <xf numFmtId="0" fontId="0" fillId="36" borderId="10" xfId="0" applyFill="1" applyBorder="1" applyAlignment="1">
      <alignment wrapText="1"/>
    </xf>
    <xf numFmtId="0" fontId="16" fillId="0" borderId="0" xfId="0" applyFont="1" applyAlignment="1">
      <alignment horizontal="center" wrapText="1"/>
    </xf>
    <xf numFmtId="0" fontId="16" fillId="41" borderId="18" xfId="0" applyFont="1" applyFill="1" applyBorder="1" applyAlignment="1">
      <alignment horizontal="center" wrapText="1"/>
    </xf>
    <xf numFmtId="0" fontId="16" fillId="41" borderId="17" xfId="0" applyFont="1" applyFill="1" applyBorder="1" applyAlignment="1">
      <alignment horizontal="center" wrapText="1"/>
    </xf>
    <xf numFmtId="164" fontId="16" fillId="41" borderId="17" xfId="0" applyNumberFormat="1" applyFont="1" applyFill="1" applyBorder="1" applyAlignment="1">
      <alignment horizontal="center" wrapText="1"/>
    </xf>
    <xf numFmtId="165" fontId="16" fillId="41" borderId="17" xfId="0" applyNumberFormat="1" applyFont="1" applyFill="1" applyBorder="1" applyAlignment="1">
      <alignment horizontal="center" wrapText="1"/>
    </xf>
    <xf numFmtId="0" fontId="16" fillId="41" borderId="16" xfId="0" applyFont="1" applyFill="1" applyBorder="1" applyAlignment="1">
      <alignment horizontal="center" wrapText="1"/>
    </xf>
    <xf numFmtId="165" fontId="18" fillId="35" borderId="12" xfId="0" applyNumberFormat="1" applyFont="1" applyFill="1" applyBorder="1" applyAlignment="1">
      <alignment wrapText="1"/>
    </xf>
    <xf numFmtId="0" fontId="18" fillId="35" borderId="11" xfId="0" applyFont="1" applyFill="1" applyBorder="1" applyAlignment="1">
      <alignment wrapText="1"/>
    </xf>
    <xf numFmtId="166" fontId="0" fillId="35" borderId="11" xfId="0" applyNumberFormat="1" applyFill="1" applyBorder="1" applyAlignment="1">
      <alignment wrapText="1"/>
    </xf>
    <xf numFmtId="0" fontId="0" fillId="35" borderId="11" xfId="0" applyFill="1" applyBorder="1" applyAlignment="1">
      <alignment wrapText="1"/>
    </xf>
    <xf numFmtId="164" fontId="0" fillId="35" borderId="11" xfId="0" applyNumberFormat="1" applyFill="1" applyBorder="1" applyAlignment="1">
      <alignment wrapText="1"/>
    </xf>
    <xf numFmtId="164" fontId="18" fillId="35" borderId="11" xfId="0" applyNumberFormat="1" applyFont="1" applyFill="1" applyBorder="1" applyAlignment="1">
      <alignment wrapText="1"/>
    </xf>
    <xf numFmtId="165" fontId="0" fillId="35" borderId="11" xfId="0" applyNumberFormat="1" applyFill="1" applyBorder="1" applyAlignment="1">
      <alignment horizontal="center" wrapText="1"/>
    </xf>
    <xf numFmtId="0" fontId="18" fillId="35" borderId="10" xfId="0" applyFont="1" applyFill="1" applyBorder="1" applyAlignment="1">
      <alignment wrapText="1"/>
    </xf>
    <xf numFmtId="0" fontId="19" fillId="33" borderId="12" xfId="0" applyFont="1" applyFill="1" applyBorder="1" applyAlignment="1">
      <alignment horizontal="center" wrapText="1"/>
    </xf>
    <xf numFmtId="0" fontId="19" fillId="33" borderId="10"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5B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039A-178D-412C-9807-9E2AC2B49A9C}">
  <dimension ref="A1:M120"/>
  <sheetViews>
    <sheetView zoomScaleNormal="100" workbookViewId="0">
      <pane xSplit="1" ySplit="2" topLeftCell="B33" activePane="bottomRight" state="frozen"/>
      <selection pane="topRight" activeCell="B1" sqref="B1"/>
      <selection pane="bottomLeft" activeCell="A2" sqref="A2"/>
      <selection pane="bottomRight" activeCell="A7" sqref="A7"/>
    </sheetView>
  </sheetViews>
  <sheetFormatPr defaultRowHeight="15" x14ac:dyDescent="0.25"/>
  <cols>
    <col min="1" max="1" width="83.28515625" style="1" bestFit="1" customWidth="1"/>
    <col min="2" max="2" width="8.85546875" style="1" bestFit="1" customWidth="1"/>
    <col min="3" max="3" width="9.7109375" style="60" bestFit="1" customWidth="1"/>
    <col min="4" max="4" width="9" style="60" bestFit="1" customWidth="1"/>
    <col min="5" max="5" width="10" style="2" bestFit="1" customWidth="1"/>
    <col min="6" max="6" width="9" style="2" bestFit="1" customWidth="1"/>
    <col min="7" max="7" width="57" style="1" bestFit="1" customWidth="1"/>
    <col min="8" max="8" width="24" style="1" bestFit="1" customWidth="1"/>
    <col min="9" max="9" width="106" style="1" bestFit="1" customWidth="1"/>
    <col min="10" max="10" width="14.85546875" style="1" bestFit="1" customWidth="1"/>
    <col min="11" max="11" width="24.7109375" style="1" bestFit="1" customWidth="1"/>
    <col min="12" max="12" width="16.140625" style="1" bestFit="1" customWidth="1"/>
    <col min="13" max="13" width="17.140625" style="1" bestFit="1" customWidth="1"/>
    <col min="14" max="16384" width="9.140625" style="1"/>
  </cols>
  <sheetData>
    <row r="1" spans="1:13" ht="42.75" thickTop="1" x14ac:dyDescent="0.35">
      <c r="A1" s="141" t="s">
        <v>495</v>
      </c>
      <c r="B1" s="137"/>
      <c r="C1" s="140"/>
      <c r="D1" s="140"/>
      <c r="E1" s="139"/>
      <c r="F1" s="138"/>
      <c r="G1" s="135" t="s">
        <v>496</v>
      </c>
      <c r="H1" s="137"/>
      <c r="I1" s="136"/>
      <c r="J1" s="135"/>
      <c r="K1" s="135"/>
      <c r="L1" s="135"/>
      <c r="M1" s="134" t="s">
        <v>565</v>
      </c>
    </row>
    <row r="2" spans="1:13" s="128" customFormat="1" ht="15.75" thickBot="1" x14ac:dyDescent="0.3">
      <c r="A2" s="133" t="s">
        <v>307</v>
      </c>
      <c r="B2" s="130" t="s">
        <v>564</v>
      </c>
      <c r="C2" s="132" t="s">
        <v>563</v>
      </c>
      <c r="D2" s="132" t="s">
        <v>562</v>
      </c>
      <c r="E2" s="133" t="s">
        <v>3</v>
      </c>
      <c r="F2" s="131" t="s">
        <v>561</v>
      </c>
      <c r="G2" s="130" t="s">
        <v>310</v>
      </c>
      <c r="H2" s="130" t="s">
        <v>560</v>
      </c>
      <c r="I2" s="130" t="s">
        <v>559</v>
      </c>
      <c r="J2" s="130" t="s">
        <v>5</v>
      </c>
      <c r="K2" s="130" t="s">
        <v>6</v>
      </c>
      <c r="L2" s="130" t="s">
        <v>312</v>
      </c>
      <c r="M2" s="129" t="s">
        <v>7</v>
      </c>
    </row>
    <row r="3" spans="1:13" ht="16.5" thickTop="1" thickBot="1" x14ac:dyDescent="0.3">
      <c r="A3" s="71" t="s">
        <v>9</v>
      </c>
      <c r="B3" s="67"/>
      <c r="C3" s="70"/>
      <c r="D3" s="70"/>
      <c r="E3" s="69"/>
      <c r="F3" s="68"/>
      <c r="G3" s="67" t="s">
        <v>9</v>
      </c>
      <c r="H3" s="67" t="s">
        <v>499</v>
      </c>
      <c r="I3" s="67" t="s">
        <v>375</v>
      </c>
      <c r="J3" s="67"/>
      <c r="K3" s="67" t="s">
        <v>10</v>
      </c>
      <c r="L3" s="67"/>
      <c r="M3" s="66"/>
    </row>
    <row r="4" spans="1:13" ht="15.75" thickTop="1" x14ac:dyDescent="0.25">
      <c r="A4" s="127" t="s">
        <v>11</v>
      </c>
      <c r="B4" s="124" t="s">
        <v>555</v>
      </c>
      <c r="C4" s="126">
        <v>0.33333333333333331</v>
      </c>
      <c r="D4" s="126">
        <v>0.5</v>
      </c>
      <c r="E4" s="125">
        <v>9</v>
      </c>
      <c r="F4" s="125">
        <v>7.2</v>
      </c>
      <c r="G4" s="124" t="s">
        <v>9</v>
      </c>
      <c r="H4" s="124" t="s">
        <v>497</v>
      </c>
      <c r="I4" s="124" t="s">
        <v>12</v>
      </c>
      <c r="J4" s="124" t="s">
        <v>13</v>
      </c>
      <c r="K4" s="124" t="s">
        <v>10</v>
      </c>
      <c r="L4" s="124"/>
      <c r="M4" s="123"/>
    </row>
    <row r="5" spans="1:13" x14ac:dyDescent="0.25">
      <c r="A5" s="29" t="s">
        <v>15</v>
      </c>
      <c r="B5" s="32" t="s">
        <v>555</v>
      </c>
      <c r="C5" s="30">
        <v>0.33333333333333331</v>
      </c>
      <c r="D5" s="30">
        <v>0.5</v>
      </c>
      <c r="E5" s="31">
        <v>36.5</v>
      </c>
      <c r="F5" s="31">
        <v>29</v>
      </c>
      <c r="G5" s="32" t="s">
        <v>9</v>
      </c>
      <c r="H5" s="32" t="s">
        <v>497</v>
      </c>
      <c r="I5" s="32" t="s">
        <v>16</v>
      </c>
      <c r="J5" s="32" t="s">
        <v>17</v>
      </c>
      <c r="K5" s="32" t="s">
        <v>10</v>
      </c>
      <c r="L5" s="32" t="s">
        <v>18</v>
      </c>
      <c r="M5" s="122"/>
    </row>
    <row r="6" spans="1:13" x14ac:dyDescent="0.25">
      <c r="A6" s="29" t="s">
        <v>19</v>
      </c>
      <c r="B6" s="32" t="s">
        <v>555</v>
      </c>
      <c r="C6" s="30">
        <v>0.33333333333333331</v>
      </c>
      <c r="D6" s="30">
        <v>0.5</v>
      </c>
      <c r="E6" s="31">
        <v>6</v>
      </c>
      <c r="F6" s="31">
        <v>4.5999999999999996</v>
      </c>
      <c r="G6" s="32" t="s">
        <v>9</v>
      </c>
      <c r="H6" s="32" t="s">
        <v>497</v>
      </c>
      <c r="I6" s="32" t="s">
        <v>12</v>
      </c>
      <c r="J6" s="32" t="s">
        <v>20</v>
      </c>
      <c r="K6" s="32" t="s">
        <v>10</v>
      </c>
      <c r="L6" s="32"/>
      <c r="M6" s="122"/>
    </row>
    <row r="7" spans="1:13" x14ac:dyDescent="0.25">
      <c r="A7" s="29" t="s">
        <v>21</v>
      </c>
      <c r="B7" s="32" t="s">
        <v>555</v>
      </c>
      <c r="C7" s="30">
        <v>0.33333333333333331</v>
      </c>
      <c r="D7" s="30">
        <v>0.5</v>
      </c>
      <c r="E7" s="31">
        <v>33.5</v>
      </c>
      <c r="F7" s="31">
        <v>26.5</v>
      </c>
      <c r="G7" s="32" t="s">
        <v>9</v>
      </c>
      <c r="H7" s="32" t="s">
        <v>497</v>
      </c>
      <c r="I7" s="32" t="s">
        <v>16</v>
      </c>
      <c r="J7" s="32" t="s">
        <v>22</v>
      </c>
      <c r="K7" s="32" t="s">
        <v>10</v>
      </c>
      <c r="L7" s="32" t="s">
        <v>18</v>
      </c>
      <c r="M7" s="122"/>
    </row>
    <row r="8" spans="1:13" x14ac:dyDescent="0.25">
      <c r="A8" s="29" t="s">
        <v>23</v>
      </c>
      <c r="B8" s="32" t="s">
        <v>555</v>
      </c>
      <c r="C8" s="30">
        <v>0.33333333333333331</v>
      </c>
      <c r="D8" s="30">
        <v>0.5</v>
      </c>
      <c r="E8" s="31"/>
      <c r="F8" s="31"/>
      <c r="G8" s="32" t="s">
        <v>9</v>
      </c>
      <c r="H8" s="32" t="s">
        <v>497</v>
      </c>
      <c r="I8" s="32"/>
      <c r="J8" s="32" t="s">
        <v>24</v>
      </c>
      <c r="K8" s="32" t="s">
        <v>10</v>
      </c>
      <c r="L8" s="32"/>
      <c r="M8" s="122"/>
    </row>
    <row r="9" spans="1:13" x14ac:dyDescent="0.25">
      <c r="A9" s="29" t="s">
        <v>25</v>
      </c>
      <c r="B9" s="32" t="s">
        <v>555</v>
      </c>
      <c r="C9" s="30">
        <v>0.33333333333333331</v>
      </c>
      <c r="D9" s="30">
        <v>0.5</v>
      </c>
      <c r="E9" s="31"/>
      <c r="F9" s="31"/>
      <c r="G9" s="32" t="s">
        <v>9</v>
      </c>
      <c r="H9" s="32" t="s">
        <v>497</v>
      </c>
      <c r="I9" s="32" t="s">
        <v>558</v>
      </c>
      <c r="J9" s="32" t="s">
        <v>26</v>
      </c>
      <c r="K9" s="32" t="s">
        <v>10</v>
      </c>
      <c r="L9" s="32" t="s">
        <v>27</v>
      </c>
      <c r="M9" s="122"/>
    </row>
    <row r="10" spans="1:13" ht="15.75" thickBot="1" x14ac:dyDescent="0.3">
      <c r="A10" s="121" t="s">
        <v>28</v>
      </c>
      <c r="B10" s="118" t="s">
        <v>555</v>
      </c>
      <c r="C10" s="120">
        <v>0.33333333333333331</v>
      </c>
      <c r="D10" s="120">
        <v>0.5</v>
      </c>
      <c r="E10" s="119">
        <v>90</v>
      </c>
      <c r="F10" s="119">
        <v>71</v>
      </c>
      <c r="G10" s="118" t="s">
        <v>9</v>
      </c>
      <c r="H10" s="118" t="s">
        <v>497</v>
      </c>
      <c r="I10" s="118" t="s">
        <v>29</v>
      </c>
      <c r="J10" s="118" t="s">
        <v>30</v>
      </c>
      <c r="K10" s="118" t="s">
        <v>10</v>
      </c>
      <c r="L10" s="118" t="s">
        <v>31</v>
      </c>
      <c r="M10" s="117"/>
    </row>
    <row r="11" spans="1:13" ht="16.5" thickTop="1" thickBot="1" x14ac:dyDescent="0.3">
      <c r="A11" s="71" t="s">
        <v>32</v>
      </c>
      <c r="B11" s="67"/>
      <c r="C11" s="70"/>
      <c r="D11" s="70"/>
      <c r="E11" s="69"/>
      <c r="F11" s="68"/>
      <c r="G11" s="67" t="s">
        <v>32</v>
      </c>
      <c r="H11" s="67" t="s">
        <v>499</v>
      </c>
      <c r="I11" s="67" t="s">
        <v>375</v>
      </c>
      <c r="J11" s="67"/>
      <c r="K11" s="67" t="s">
        <v>10</v>
      </c>
      <c r="L11" s="67"/>
      <c r="M11" s="66"/>
    </row>
    <row r="12" spans="1:13" ht="15.75" thickTop="1" x14ac:dyDescent="0.25">
      <c r="A12" s="127" t="s">
        <v>33</v>
      </c>
      <c r="B12" s="124" t="s">
        <v>555</v>
      </c>
      <c r="C12" s="126">
        <v>0.54166666666666663</v>
      </c>
      <c r="D12" s="126">
        <v>0.70833333333333337</v>
      </c>
      <c r="E12" s="125"/>
      <c r="F12" s="125"/>
      <c r="G12" s="124" t="s">
        <v>32</v>
      </c>
      <c r="H12" s="124" t="s">
        <v>497</v>
      </c>
      <c r="I12" s="124"/>
      <c r="J12" s="124" t="s">
        <v>34</v>
      </c>
      <c r="K12" s="124" t="s">
        <v>10</v>
      </c>
      <c r="L12" s="124" t="s">
        <v>14</v>
      </c>
      <c r="M12" s="123"/>
    </row>
    <row r="13" spans="1:13" x14ac:dyDescent="0.25">
      <c r="A13" s="29" t="s">
        <v>35</v>
      </c>
      <c r="B13" s="32" t="s">
        <v>555</v>
      </c>
      <c r="C13" s="30">
        <v>0.54166666666666663</v>
      </c>
      <c r="D13" s="30">
        <v>0.70833333333333337</v>
      </c>
      <c r="E13" s="31"/>
      <c r="F13" s="31"/>
      <c r="G13" s="32" t="s">
        <v>32</v>
      </c>
      <c r="H13" s="32" t="s">
        <v>497</v>
      </c>
      <c r="I13" s="32" t="s">
        <v>36</v>
      </c>
      <c r="J13" s="32" t="s">
        <v>37</v>
      </c>
      <c r="K13" s="32" t="s">
        <v>10</v>
      </c>
      <c r="L13" s="32" t="s">
        <v>31</v>
      </c>
      <c r="M13" s="122"/>
    </row>
    <row r="14" spans="1:13" x14ac:dyDescent="0.25">
      <c r="A14" s="29" t="s">
        <v>38</v>
      </c>
      <c r="B14" s="32" t="s">
        <v>555</v>
      </c>
      <c r="C14" s="30">
        <v>0.54166666666666663</v>
      </c>
      <c r="D14" s="30">
        <v>0.70833333333333337</v>
      </c>
      <c r="E14" s="31"/>
      <c r="F14" s="31"/>
      <c r="G14" s="32" t="s">
        <v>32</v>
      </c>
      <c r="H14" s="32" t="s">
        <v>497</v>
      </c>
      <c r="I14" s="32" t="s">
        <v>39</v>
      </c>
      <c r="J14" s="32" t="s">
        <v>40</v>
      </c>
      <c r="K14" s="32" t="s">
        <v>10</v>
      </c>
      <c r="L14" s="32" t="s">
        <v>41</v>
      </c>
      <c r="M14" s="122"/>
    </row>
    <row r="15" spans="1:13" ht="15.75" thickBot="1" x14ac:dyDescent="0.3">
      <c r="A15" s="121" t="s">
        <v>557</v>
      </c>
      <c r="B15" s="118" t="s">
        <v>555</v>
      </c>
      <c r="C15" s="120">
        <v>0.63541666666666663</v>
      </c>
      <c r="D15" s="120">
        <v>0.70833333333333337</v>
      </c>
      <c r="E15" s="119">
        <v>27</v>
      </c>
      <c r="F15" s="119">
        <v>21</v>
      </c>
      <c r="G15" s="118" t="s">
        <v>32</v>
      </c>
      <c r="H15" s="118" t="s">
        <v>497</v>
      </c>
      <c r="I15" s="118" t="s">
        <v>42</v>
      </c>
      <c r="J15" s="118" t="s">
        <v>43</v>
      </c>
      <c r="K15" s="118" t="s">
        <v>10</v>
      </c>
      <c r="L15" s="118"/>
      <c r="M15" s="117">
        <v>11</v>
      </c>
    </row>
    <row r="16" spans="1:13" ht="16.5" thickTop="1" thickBot="1" x14ac:dyDescent="0.3">
      <c r="A16" s="71" t="s">
        <v>44</v>
      </c>
      <c r="B16" s="67"/>
      <c r="C16" s="70"/>
      <c r="D16" s="70"/>
      <c r="E16" s="69"/>
      <c r="F16" s="68"/>
      <c r="G16" s="67" t="s">
        <v>44</v>
      </c>
      <c r="H16" s="67" t="s">
        <v>499</v>
      </c>
      <c r="I16" s="67" t="s">
        <v>375</v>
      </c>
      <c r="J16" s="67"/>
      <c r="K16" s="67" t="s">
        <v>10</v>
      </c>
      <c r="L16" s="67"/>
      <c r="M16" s="66"/>
    </row>
    <row r="17" spans="1:13" ht="30.75" thickTop="1" x14ac:dyDescent="0.25">
      <c r="A17" s="127" t="s">
        <v>45</v>
      </c>
      <c r="B17" s="124" t="s">
        <v>555</v>
      </c>
      <c r="C17" s="126">
        <v>0.72916666666666663</v>
      </c>
      <c r="D17" s="126">
        <v>0.91666666666666663</v>
      </c>
      <c r="E17" s="125">
        <v>31.5</v>
      </c>
      <c r="F17" s="125">
        <v>20</v>
      </c>
      <c r="G17" s="124" t="s">
        <v>44</v>
      </c>
      <c r="H17" s="124" t="s">
        <v>497</v>
      </c>
      <c r="I17" s="124" t="s">
        <v>556</v>
      </c>
      <c r="J17" s="124" t="s">
        <v>46</v>
      </c>
      <c r="K17" s="124" t="s">
        <v>10</v>
      </c>
      <c r="L17" s="124" t="s">
        <v>47</v>
      </c>
      <c r="M17" s="123"/>
    </row>
    <row r="18" spans="1:13" x14ac:dyDescent="0.25">
      <c r="A18" s="29" t="s">
        <v>48</v>
      </c>
      <c r="B18" s="32" t="s">
        <v>555</v>
      </c>
      <c r="C18" s="30">
        <v>0.72916666666666663</v>
      </c>
      <c r="D18" s="30">
        <v>0.91666666666666663</v>
      </c>
      <c r="E18" s="31"/>
      <c r="F18" s="31"/>
      <c r="G18" s="32" t="s">
        <v>44</v>
      </c>
      <c r="H18" s="32" t="s">
        <v>497</v>
      </c>
      <c r="I18" s="32" t="s">
        <v>49</v>
      </c>
      <c r="J18" s="32" t="s">
        <v>50</v>
      </c>
      <c r="K18" s="32" t="s">
        <v>10</v>
      </c>
      <c r="L18" s="32" t="s">
        <v>14</v>
      </c>
      <c r="M18" s="122"/>
    </row>
    <row r="19" spans="1:13" ht="15.75" thickBot="1" x14ac:dyDescent="0.3">
      <c r="A19" s="121" t="s">
        <v>51</v>
      </c>
      <c r="B19" s="118" t="s">
        <v>555</v>
      </c>
      <c r="C19" s="120">
        <v>0.72916666666666663</v>
      </c>
      <c r="D19" s="120">
        <v>0.95833333333333337</v>
      </c>
      <c r="E19" s="119">
        <v>27.5</v>
      </c>
      <c r="F19" s="119">
        <v>21.5</v>
      </c>
      <c r="G19" s="118" t="s">
        <v>44</v>
      </c>
      <c r="H19" s="118" t="s">
        <v>497</v>
      </c>
      <c r="I19" s="118" t="s">
        <v>52</v>
      </c>
      <c r="J19" s="118" t="s">
        <v>53</v>
      </c>
      <c r="K19" s="118" t="s">
        <v>10</v>
      </c>
      <c r="L19" s="118" t="s">
        <v>54</v>
      </c>
      <c r="M19" s="117"/>
    </row>
    <row r="20" spans="1:13" ht="16.5" thickTop="1" thickBot="1" x14ac:dyDescent="0.3">
      <c r="A20" s="71" t="s">
        <v>55</v>
      </c>
      <c r="B20" s="67"/>
      <c r="C20" s="70"/>
      <c r="D20" s="70"/>
      <c r="E20" s="69"/>
      <c r="F20" s="68"/>
      <c r="G20" s="67" t="s">
        <v>55</v>
      </c>
      <c r="H20" s="67" t="s">
        <v>499</v>
      </c>
      <c r="I20" s="67" t="s">
        <v>375</v>
      </c>
      <c r="J20" s="67"/>
      <c r="K20" s="67" t="s">
        <v>10</v>
      </c>
      <c r="L20" s="67"/>
      <c r="M20" s="66"/>
    </row>
    <row r="21" spans="1:13" ht="15.75" thickTop="1" x14ac:dyDescent="0.25">
      <c r="A21" s="116" t="s">
        <v>56</v>
      </c>
      <c r="B21" s="113" t="s">
        <v>554</v>
      </c>
      <c r="C21" s="115">
        <v>0.33333333333333331</v>
      </c>
      <c r="D21" s="115">
        <v>0.5</v>
      </c>
      <c r="E21" s="114">
        <v>45</v>
      </c>
      <c r="F21" s="114">
        <v>35.549999999999997</v>
      </c>
      <c r="G21" s="113" t="s">
        <v>55</v>
      </c>
      <c r="H21" s="113" t="s">
        <v>497</v>
      </c>
      <c r="I21" s="113" t="s">
        <v>57</v>
      </c>
      <c r="J21" s="113" t="s">
        <v>58</v>
      </c>
      <c r="K21" s="113" t="s">
        <v>10</v>
      </c>
      <c r="L21" s="113" t="s">
        <v>14</v>
      </c>
      <c r="M21" s="112"/>
    </row>
    <row r="22" spans="1:13" x14ac:dyDescent="0.25">
      <c r="A22" s="33" t="s">
        <v>59</v>
      </c>
      <c r="B22" s="36" t="s">
        <v>554</v>
      </c>
      <c r="C22" s="34">
        <v>0.33333333333333331</v>
      </c>
      <c r="D22" s="34">
        <v>0.5</v>
      </c>
      <c r="E22" s="35">
        <v>30</v>
      </c>
      <c r="F22" s="35">
        <v>24</v>
      </c>
      <c r="G22" s="36" t="s">
        <v>55</v>
      </c>
      <c r="H22" s="36" t="s">
        <v>497</v>
      </c>
      <c r="I22" s="36" t="s">
        <v>57</v>
      </c>
      <c r="J22" s="36" t="s">
        <v>60</v>
      </c>
      <c r="K22" s="36" t="s">
        <v>10</v>
      </c>
      <c r="L22" s="36" t="s">
        <v>14</v>
      </c>
      <c r="M22" s="111"/>
    </row>
    <row r="23" spans="1:13" ht="30" x14ac:dyDescent="0.25">
      <c r="A23" s="33" t="s">
        <v>61</v>
      </c>
      <c r="B23" s="36" t="s">
        <v>554</v>
      </c>
      <c r="C23" s="34">
        <v>0.33333333333333331</v>
      </c>
      <c r="D23" s="34">
        <v>0.5</v>
      </c>
      <c r="E23" s="35">
        <v>27.5</v>
      </c>
      <c r="F23" s="35">
        <v>22</v>
      </c>
      <c r="G23" s="36" t="s">
        <v>55</v>
      </c>
      <c r="H23" s="36" t="s">
        <v>497</v>
      </c>
      <c r="I23" s="36" t="s">
        <v>62</v>
      </c>
      <c r="J23" s="36" t="s">
        <v>63</v>
      </c>
      <c r="K23" s="36" t="s">
        <v>10</v>
      </c>
      <c r="L23" s="36" t="s">
        <v>14</v>
      </c>
      <c r="M23" s="111"/>
    </row>
    <row r="24" spans="1:13" ht="30" x14ac:dyDescent="0.25">
      <c r="A24" s="33" t="s">
        <v>64</v>
      </c>
      <c r="B24" s="36" t="s">
        <v>554</v>
      </c>
      <c r="C24" s="34">
        <v>0.33333333333333331</v>
      </c>
      <c r="D24" s="34">
        <v>0.5</v>
      </c>
      <c r="E24" s="35">
        <v>21.5</v>
      </c>
      <c r="F24" s="35">
        <v>17</v>
      </c>
      <c r="G24" s="36" t="s">
        <v>55</v>
      </c>
      <c r="H24" s="36" t="s">
        <v>497</v>
      </c>
      <c r="I24" s="36" t="s">
        <v>62</v>
      </c>
      <c r="J24" s="36" t="s">
        <v>65</v>
      </c>
      <c r="K24" s="36" t="s">
        <v>10</v>
      </c>
      <c r="L24" s="36" t="s">
        <v>14</v>
      </c>
      <c r="M24" s="111"/>
    </row>
    <row r="25" spans="1:13" x14ac:dyDescent="0.25">
      <c r="A25" s="33" t="s">
        <v>66</v>
      </c>
      <c r="B25" s="36" t="s">
        <v>554</v>
      </c>
      <c r="C25" s="34">
        <v>0.33333333333333331</v>
      </c>
      <c r="D25" s="34">
        <v>0.5</v>
      </c>
      <c r="E25" s="35">
        <v>26.5</v>
      </c>
      <c r="F25" s="35">
        <v>21</v>
      </c>
      <c r="G25" s="36" t="s">
        <v>55</v>
      </c>
      <c r="H25" s="36" t="s">
        <v>497</v>
      </c>
      <c r="I25" s="36" t="s">
        <v>67</v>
      </c>
      <c r="J25" s="36" t="s">
        <v>68</v>
      </c>
      <c r="K25" s="36" t="s">
        <v>10</v>
      </c>
      <c r="L25" s="36" t="s">
        <v>14</v>
      </c>
      <c r="M25" s="111"/>
    </row>
    <row r="26" spans="1:13" ht="15.75" thickBot="1" x14ac:dyDescent="0.3">
      <c r="A26" s="110" t="s">
        <v>69</v>
      </c>
      <c r="B26" s="107" t="s">
        <v>554</v>
      </c>
      <c r="C26" s="109">
        <v>0.33333333333333331</v>
      </c>
      <c r="D26" s="109">
        <v>0.5</v>
      </c>
      <c r="E26" s="108"/>
      <c r="F26" s="108"/>
      <c r="G26" s="107" t="s">
        <v>55</v>
      </c>
      <c r="H26" s="107" t="s">
        <v>497</v>
      </c>
      <c r="I26" s="107"/>
      <c r="J26" s="107" t="s">
        <v>70</v>
      </c>
      <c r="K26" s="107" t="s">
        <v>10</v>
      </c>
      <c r="L26" s="107" t="s">
        <v>14</v>
      </c>
      <c r="M26" s="106"/>
    </row>
    <row r="27" spans="1:13" ht="16.5" thickTop="1" thickBot="1" x14ac:dyDescent="0.3">
      <c r="A27" s="71" t="s">
        <v>71</v>
      </c>
      <c r="B27" s="67"/>
      <c r="C27" s="70"/>
      <c r="D27" s="70"/>
      <c r="E27" s="69"/>
      <c r="F27" s="68"/>
      <c r="G27" s="67" t="s">
        <v>71</v>
      </c>
      <c r="H27" s="67" t="s">
        <v>499</v>
      </c>
      <c r="I27" s="67" t="s">
        <v>375</v>
      </c>
      <c r="J27" s="67"/>
      <c r="K27" s="67"/>
      <c r="L27" s="67"/>
      <c r="M27" s="66"/>
    </row>
    <row r="28" spans="1:13" ht="15.75" thickTop="1" x14ac:dyDescent="0.25">
      <c r="A28" s="104" t="s">
        <v>553</v>
      </c>
      <c r="B28" s="101" t="s">
        <v>532</v>
      </c>
      <c r="C28" s="103">
        <v>0.33333333333333331</v>
      </c>
      <c r="D28" s="103">
        <v>0.71527777777777779</v>
      </c>
      <c r="E28" s="102">
        <v>28</v>
      </c>
      <c r="F28" s="102">
        <v>22</v>
      </c>
      <c r="G28" s="101" t="s">
        <v>71</v>
      </c>
      <c r="H28" s="101" t="s">
        <v>497</v>
      </c>
      <c r="I28" s="101" t="s">
        <v>72</v>
      </c>
      <c r="J28" s="101" t="s">
        <v>73</v>
      </c>
      <c r="K28" s="101" t="s">
        <v>74</v>
      </c>
      <c r="L28" s="101" t="s">
        <v>27</v>
      </c>
      <c r="M28" s="100">
        <v>14</v>
      </c>
    </row>
    <row r="29" spans="1:13" x14ac:dyDescent="0.25">
      <c r="A29" s="37" t="s">
        <v>75</v>
      </c>
      <c r="B29" s="40" t="s">
        <v>532</v>
      </c>
      <c r="C29" s="38">
        <v>0.33333333333333331</v>
      </c>
      <c r="D29" s="38">
        <v>0.70833333333333337</v>
      </c>
      <c r="E29" s="39">
        <f>28+3</f>
        <v>31</v>
      </c>
      <c r="F29" s="39">
        <v>24</v>
      </c>
      <c r="G29" s="40" t="s">
        <v>71</v>
      </c>
      <c r="H29" s="40" t="s">
        <v>497</v>
      </c>
      <c r="I29" s="40" t="s">
        <v>76</v>
      </c>
      <c r="J29" s="40" t="s">
        <v>77</v>
      </c>
      <c r="K29" s="40" t="s">
        <v>78</v>
      </c>
      <c r="L29" s="40" t="s">
        <v>79</v>
      </c>
      <c r="M29" s="105">
        <v>11</v>
      </c>
    </row>
    <row r="30" spans="1:13" x14ac:dyDescent="0.25">
      <c r="A30" s="37" t="s">
        <v>552</v>
      </c>
      <c r="B30" s="40" t="s">
        <v>532</v>
      </c>
      <c r="C30" s="38">
        <v>0.33333333333333331</v>
      </c>
      <c r="D30" s="38">
        <v>0.69791666666666663</v>
      </c>
      <c r="E30" s="39">
        <f>28+133</f>
        <v>161</v>
      </c>
      <c r="F30" s="39">
        <v>129</v>
      </c>
      <c r="G30" s="40" t="s">
        <v>71</v>
      </c>
      <c r="H30" s="40" t="s">
        <v>497</v>
      </c>
      <c r="I30" s="40" t="s">
        <v>80</v>
      </c>
      <c r="J30" s="40" t="s">
        <v>81</v>
      </c>
      <c r="K30" s="40" t="s">
        <v>74</v>
      </c>
      <c r="L30" s="40" t="s">
        <v>82</v>
      </c>
      <c r="M30" s="105">
        <v>11</v>
      </c>
    </row>
    <row r="31" spans="1:13" x14ac:dyDescent="0.25">
      <c r="A31" s="37" t="s">
        <v>551</v>
      </c>
      <c r="B31" s="40" t="s">
        <v>532</v>
      </c>
      <c r="C31" s="38">
        <v>0.33333333333333331</v>
      </c>
      <c r="D31" s="38">
        <v>0.19791666666666666</v>
      </c>
      <c r="E31" s="39">
        <f>28+42</f>
        <v>70</v>
      </c>
      <c r="F31" s="39">
        <v>56</v>
      </c>
      <c r="G31" s="40" t="s">
        <v>71</v>
      </c>
      <c r="H31" s="40" t="s">
        <v>497</v>
      </c>
      <c r="I31" s="40" t="s">
        <v>83</v>
      </c>
      <c r="J31" s="40" t="s">
        <v>84</v>
      </c>
      <c r="K31" s="40" t="s">
        <v>74</v>
      </c>
      <c r="L31" s="40" t="s">
        <v>85</v>
      </c>
      <c r="M31" s="105">
        <v>11</v>
      </c>
    </row>
    <row r="32" spans="1:13" x14ac:dyDescent="0.25">
      <c r="A32" s="37" t="s">
        <v>550</v>
      </c>
      <c r="B32" s="40" t="s">
        <v>532</v>
      </c>
      <c r="C32" s="38">
        <v>0.33333333333333331</v>
      </c>
      <c r="D32" s="38">
        <v>0.69791666666666663</v>
      </c>
      <c r="E32" s="39">
        <v>10</v>
      </c>
      <c r="F32" s="39">
        <v>8</v>
      </c>
      <c r="G32" s="40" t="s">
        <v>71</v>
      </c>
      <c r="H32" s="40" t="s">
        <v>497</v>
      </c>
      <c r="I32" s="40" t="s">
        <v>549</v>
      </c>
      <c r="J32" s="40" t="s">
        <v>86</v>
      </c>
      <c r="K32" s="40" t="s">
        <v>74</v>
      </c>
      <c r="L32" s="40" t="s">
        <v>85</v>
      </c>
      <c r="M32" s="105"/>
    </row>
    <row r="33" spans="1:13" x14ac:dyDescent="0.25">
      <c r="A33" s="37" t="s">
        <v>548</v>
      </c>
      <c r="B33" s="40" t="s">
        <v>532</v>
      </c>
      <c r="C33" s="38">
        <v>0.34722222222222227</v>
      </c>
      <c r="D33" s="38">
        <v>0.71875</v>
      </c>
      <c r="E33" s="39">
        <f>28+39</f>
        <v>67</v>
      </c>
      <c r="F33" s="39">
        <v>53</v>
      </c>
      <c r="G33" s="40" t="s">
        <v>71</v>
      </c>
      <c r="H33" s="40" t="s">
        <v>497</v>
      </c>
      <c r="I33" s="40" t="s">
        <v>87</v>
      </c>
      <c r="J33" s="40" t="s">
        <v>88</v>
      </c>
      <c r="K33" s="40" t="s">
        <v>89</v>
      </c>
      <c r="L33" s="40" t="s">
        <v>31</v>
      </c>
      <c r="M33" s="105">
        <v>6</v>
      </c>
    </row>
    <row r="34" spans="1:13" x14ac:dyDescent="0.25">
      <c r="A34" s="37" t="s">
        <v>547</v>
      </c>
      <c r="B34" s="40" t="s">
        <v>532</v>
      </c>
      <c r="C34" s="38">
        <v>0.34722222222222227</v>
      </c>
      <c r="D34" s="38">
        <v>0.71875</v>
      </c>
      <c r="E34" s="39"/>
      <c r="F34" s="39"/>
      <c r="G34" s="40" t="s">
        <v>71</v>
      </c>
      <c r="H34" s="40" t="s">
        <v>497</v>
      </c>
      <c r="I34" s="40" t="s">
        <v>546</v>
      </c>
      <c r="J34" s="40" t="s">
        <v>90</v>
      </c>
      <c r="K34" s="40" t="s">
        <v>89</v>
      </c>
      <c r="L34" s="40" t="s">
        <v>31</v>
      </c>
      <c r="M34" s="105"/>
    </row>
    <row r="35" spans="1:13" x14ac:dyDescent="0.25">
      <c r="A35" s="37" t="s">
        <v>545</v>
      </c>
      <c r="B35" s="40" t="s">
        <v>532</v>
      </c>
      <c r="C35" s="38">
        <v>0.375</v>
      </c>
      <c r="D35" s="38">
        <v>0.69791666666666663</v>
      </c>
      <c r="E35" s="39">
        <v>28</v>
      </c>
      <c r="F35" s="39">
        <v>22</v>
      </c>
      <c r="G35" s="40" t="s">
        <v>71</v>
      </c>
      <c r="H35" s="40" t="s">
        <v>497</v>
      </c>
      <c r="I35" s="40" t="s">
        <v>91</v>
      </c>
      <c r="J35" s="40" t="s">
        <v>92</v>
      </c>
      <c r="K35" s="40" t="s">
        <v>93</v>
      </c>
      <c r="L35" s="40" t="s">
        <v>94</v>
      </c>
      <c r="M35" s="105">
        <v>11</v>
      </c>
    </row>
    <row r="36" spans="1:13" ht="15.75" thickBot="1" x14ac:dyDescent="0.3">
      <c r="A36" s="99" t="s">
        <v>544</v>
      </c>
      <c r="B36" s="96" t="s">
        <v>532</v>
      </c>
      <c r="C36" s="98">
        <v>0.375</v>
      </c>
      <c r="D36" s="98">
        <v>0.6875</v>
      </c>
      <c r="E36" s="97">
        <f>28+76</f>
        <v>104</v>
      </c>
      <c r="F36" s="97">
        <v>81</v>
      </c>
      <c r="G36" s="96" t="s">
        <v>71</v>
      </c>
      <c r="H36" s="96" t="s">
        <v>497</v>
      </c>
      <c r="I36" s="96" t="s">
        <v>95</v>
      </c>
      <c r="J36" s="96" t="s">
        <v>96</v>
      </c>
      <c r="K36" s="96" t="s">
        <v>97</v>
      </c>
      <c r="L36" s="96" t="s">
        <v>98</v>
      </c>
      <c r="M36" s="95">
        <v>11</v>
      </c>
    </row>
    <row r="37" spans="1:13" ht="16.5" thickTop="1" thickBot="1" x14ac:dyDescent="0.3">
      <c r="A37" s="71" t="s">
        <v>99</v>
      </c>
      <c r="B37" s="67"/>
      <c r="C37" s="70"/>
      <c r="D37" s="70"/>
      <c r="E37" s="69"/>
      <c r="F37" s="68"/>
      <c r="G37" s="67" t="s">
        <v>99</v>
      </c>
      <c r="H37" s="67" t="s">
        <v>499</v>
      </c>
      <c r="I37" s="67"/>
      <c r="J37" s="67"/>
      <c r="K37" s="67" t="s">
        <v>74</v>
      </c>
      <c r="L37" s="67"/>
      <c r="M37" s="66"/>
    </row>
    <row r="38" spans="1:13" ht="15.75" thickTop="1" x14ac:dyDescent="0.25">
      <c r="A38" s="104" t="s">
        <v>543</v>
      </c>
      <c r="B38" s="101" t="s">
        <v>532</v>
      </c>
      <c r="C38" s="103">
        <v>0.33333333333333331</v>
      </c>
      <c r="D38" s="103">
        <v>0.5</v>
      </c>
      <c r="E38" s="102">
        <v>14</v>
      </c>
      <c r="F38" s="102">
        <v>11</v>
      </c>
      <c r="G38" s="101" t="s">
        <v>99</v>
      </c>
      <c r="H38" s="101" t="s">
        <v>497</v>
      </c>
      <c r="I38" s="101" t="s">
        <v>100</v>
      </c>
      <c r="J38" s="101" t="s">
        <v>101</v>
      </c>
      <c r="K38" s="101" t="s">
        <v>74</v>
      </c>
      <c r="L38" s="101" t="s">
        <v>27</v>
      </c>
      <c r="M38" s="100">
        <v>14</v>
      </c>
    </row>
    <row r="39" spans="1:13" ht="15.75" thickBot="1" x14ac:dyDescent="0.3">
      <c r="A39" s="99" t="s">
        <v>542</v>
      </c>
      <c r="B39" s="96" t="s">
        <v>532</v>
      </c>
      <c r="C39" s="98">
        <v>0.33333333333333331</v>
      </c>
      <c r="D39" s="98">
        <v>0.52083333333333337</v>
      </c>
      <c r="E39" s="97">
        <v>14</v>
      </c>
      <c r="F39" s="97">
        <v>11</v>
      </c>
      <c r="G39" s="96" t="s">
        <v>99</v>
      </c>
      <c r="H39" s="96" t="s">
        <v>497</v>
      </c>
      <c r="I39" s="96" t="s">
        <v>100</v>
      </c>
      <c r="J39" s="96" t="s">
        <v>102</v>
      </c>
      <c r="K39" s="96" t="s">
        <v>74</v>
      </c>
      <c r="L39" s="96" t="s">
        <v>27</v>
      </c>
      <c r="M39" s="95">
        <v>14</v>
      </c>
    </row>
    <row r="40" spans="1:13" ht="16.5" thickTop="1" thickBot="1" x14ac:dyDescent="0.3">
      <c r="A40" s="71" t="s">
        <v>103</v>
      </c>
      <c r="B40" s="67"/>
      <c r="C40" s="70"/>
      <c r="D40" s="70"/>
      <c r="E40" s="69"/>
      <c r="F40" s="68"/>
      <c r="G40" s="67" t="s">
        <v>103</v>
      </c>
      <c r="H40" s="67" t="s">
        <v>499</v>
      </c>
      <c r="I40" s="67"/>
      <c r="J40" s="67" t="s">
        <v>541</v>
      </c>
      <c r="K40" s="67" t="s">
        <v>104</v>
      </c>
      <c r="L40" s="67"/>
      <c r="M40" s="66"/>
    </row>
    <row r="41" spans="1:13" ht="30.75" thickTop="1" x14ac:dyDescent="0.25">
      <c r="A41" s="104" t="s">
        <v>105</v>
      </c>
      <c r="B41" s="101" t="s">
        <v>532</v>
      </c>
      <c r="C41" s="103">
        <v>0.35416666666666669</v>
      </c>
      <c r="D41" s="103">
        <v>0.41666666666666669</v>
      </c>
      <c r="E41" s="102"/>
      <c r="F41" s="102"/>
      <c r="G41" s="101" t="s">
        <v>103</v>
      </c>
      <c r="H41" s="101" t="s">
        <v>497</v>
      </c>
      <c r="I41" s="101"/>
      <c r="J41" s="101" t="s">
        <v>106</v>
      </c>
      <c r="K41" s="101" t="s">
        <v>104</v>
      </c>
      <c r="L41" s="101" t="s">
        <v>27</v>
      </c>
      <c r="M41" s="100">
        <v>20</v>
      </c>
    </row>
    <row r="42" spans="1:13" ht="15.75" thickBot="1" x14ac:dyDescent="0.3">
      <c r="A42" s="99" t="s">
        <v>107</v>
      </c>
      <c r="B42" s="96" t="s">
        <v>532</v>
      </c>
      <c r="C42" s="98">
        <v>0.35416666666666669</v>
      </c>
      <c r="D42" s="98">
        <v>0.40625</v>
      </c>
      <c r="E42" s="97"/>
      <c r="F42" s="97"/>
      <c r="G42" s="96" t="s">
        <v>103</v>
      </c>
      <c r="H42" s="96" t="s">
        <v>497</v>
      </c>
      <c r="I42" s="96"/>
      <c r="J42" s="96" t="s">
        <v>106</v>
      </c>
      <c r="K42" s="96" t="s">
        <v>104</v>
      </c>
      <c r="L42" s="96" t="s">
        <v>27</v>
      </c>
      <c r="M42" s="95">
        <v>20</v>
      </c>
    </row>
    <row r="43" spans="1:13" ht="16.5" thickTop="1" thickBot="1" x14ac:dyDescent="0.3">
      <c r="A43" s="71" t="s">
        <v>108</v>
      </c>
      <c r="B43" s="67"/>
      <c r="C43" s="70"/>
      <c r="D43" s="70"/>
      <c r="E43" s="69"/>
      <c r="F43" s="68"/>
      <c r="G43" s="67" t="s">
        <v>108</v>
      </c>
      <c r="H43" s="67" t="s">
        <v>499</v>
      </c>
      <c r="I43" s="67"/>
      <c r="J43" s="67" t="s">
        <v>540</v>
      </c>
      <c r="K43" s="67" t="s">
        <v>104</v>
      </c>
      <c r="L43" s="67"/>
      <c r="M43" s="66"/>
    </row>
    <row r="44" spans="1:13" ht="15.75" thickTop="1" x14ac:dyDescent="0.25">
      <c r="A44" s="104" t="s">
        <v>109</v>
      </c>
      <c r="B44" s="101" t="s">
        <v>532</v>
      </c>
      <c r="C44" s="103">
        <v>0.41736111111111113</v>
      </c>
      <c r="D44" s="103">
        <v>0.48958333333333331</v>
      </c>
      <c r="E44" s="102"/>
      <c r="F44" s="102"/>
      <c r="G44" s="101" t="s">
        <v>108</v>
      </c>
      <c r="H44" s="101" t="s">
        <v>497</v>
      </c>
      <c r="I44" s="101"/>
      <c r="J44" s="101" t="s">
        <v>110</v>
      </c>
      <c r="K44" s="101" t="s">
        <v>104</v>
      </c>
      <c r="L44" s="101" t="s">
        <v>111</v>
      </c>
      <c r="M44" s="100">
        <v>12</v>
      </c>
    </row>
    <row r="45" spans="1:13" ht="30.75" thickBot="1" x14ac:dyDescent="0.3">
      <c r="A45" s="99" t="s">
        <v>112</v>
      </c>
      <c r="B45" s="96" t="s">
        <v>532</v>
      </c>
      <c r="C45" s="98">
        <v>0.42708333333333331</v>
      </c>
      <c r="D45" s="98">
        <v>0.48958333333333331</v>
      </c>
      <c r="E45" s="97"/>
      <c r="F45" s="97"/>
      <c r="G45" s="96" t="s">
        <v>108</v>
      </c>
      <c r="H45" s="96" t="s">
        <v>497</v>
      </c>
      <c r="I45" s="96" t="s">
        <v>113</v>
      </c>
      <c r="J45" s="96" t="s">
        <v>114</v>
      </c>
      <c r="K45" s="96" t="s">
        <v>104</v>
      </c>
      <c r="L45" s="96" t="s">
        <v>41</v>
      </c>
      <c r="M45" s="95">
        <v>22</v>
      </c>
    </row>
    <row r="46" spans="1:13" ht="16.5" thickTop="1" thickBot="1" x14ac:dyDescent="0.3">
      <c r="A46" s="71" t="s">
        <v>115</v>
      </c>
      <c r="B46" s="67"/>
      <c r="C46" s="70"/>
      <c r="D46" s="70"/>
      <c r="E46" s="69"/>
      <c r="F46" s="68"/>
      <c r="G46" s="67" t="s">
        <v>536</v>
      </c>
      <c r="H46" s="67" t="s">
        <v>499</v>
      </c>
      <c r="I46" s="67"/>
      <c r="J46" s="67"/>
      <c r="K46" s="67" t="s">
        <v>74</v>
      </c>
      <c r="L46" s="67"/>
      <c r="M46" s="66"/>
    </row>
    <row r="47" spans="1:13" ht="15.75" thickTop="1" x14ac:dyDescent="0.25">
      <c r="A47" s="104" t="s">
        <v>116</v>
      </c>
      <c r="B47" s="101" t="s">
        <v>532</v>
      </c>
      <c r="C47" s="103">
        <v>0.56597222222222221</v>
      </c>
      <c r="D47" s="103">
        <v>0.71527777777777779</v>
      </c>
      <c r="E47" s="102">
        <v>14</v>
      </c>
      <c r="F47" s="102">
        <v>11</v>
      </c>
      <c r="G47" s="101" t="s">
        <v>536</v>
      </c>
      <c r="H47" s="101" t="s">
        <v>497</v>
      </c>
      <c r="I47" s="101" t="s">
        <v>100</v>
      </c>
      <c r="J47" s="101" t="s">
        <v>117</v>
      </c>
      <c r="K47" s="101" t="s">
        <v>74</v>
      </c>
      <c r="L47" s="101" t="s">
        <v>27</v>
      </c>
      <c r="M47" s="100">
        <v>14</v>
      </c>
    </row>
    <row r="48" spans="1:13" x14ac:dyDescent="0.25">
      <c r="A48" s="37" t="s">
        <v>539</v>
      </c>
      <c r="B48" s="40" t="s">
        <v>532</v>
      </c>
      <c r="C48" s="38">
        <v>0.57291666666666663</v>
      </c>
      <c r="D48" s="38">
        <v>0.71527777777777779</v>
      </c>
      <c r="E48" s="39">
        <v>14</v>
      </c>
      <c r="F48" s="39">
        <v>37</v>
      </c>
      <c r="G48" s="40" t="s">
        <v>536</v>
      </c>
      <c r="H48" s="40" t="s">
        <v>497</v>
      </c>
      <c r="I48" s="40" t="s">
        <v>538</v>
      </c>
      <c r="J48" s="40" t="s">
        <v>118</v>
      </c>
      <c r="K48" s="40" t="s">
        <v>74</v>
      </c>
      <c r="L48" s="40" t="s">
        <v>85</v>
      </c>
      <c r="M48" s="105">
        <v>14</v>
      </c>
    </row>
    <row r="49" spans="1:13" ht="15.75" thickBot="1" x14ac:dyDescent="0.3">
      <c r="A49" s="99" t="s">
        <v>537</v>
      </c>
      <c r="B49" s="96" t="s">
        <v>532</v>
      </c>
      <c r="C49" s="98">
        <v>0.57291666666666663</v>
      </c>
      <c r="D49" s="98">
        <v>0.71527777777777779</v>
      </c>
      <c r="E49" s="97">
        <v>10</v>
      </c>
      <c r="F49" s="97">
        <v>8</v>
      </c>
      <c r="G49" s="96" t="s">
        <v>536</v>
      </c>
      <c r="H49" s="96" t="s">
        <v>497</v>
      </c>
      <c r="I49" s="96" t="s">
        <v>535</v>
      </c>
      <c r="J49" s="96" t="s">
        <v>119</v>
      </c>
      <c r="K49" s="96" t="s">
        <v>74</v>
      </c>
      <c r="L49" s="96" t="s">
        <v>85</v>
      </c>
      <c r="M49" s="95"/>
    </row>
    <row r="50" spans="1:13" ht="16.5" thickTop="1" thickBot="1" x14ac:dyDescent="0.3">
      <c r="A50" s="71" t="s">
        <v>120</v>
      </c>
      <c r="B50" s="67"/>
      <c r="C50" s="70"/>
      <c r="D50" s="70"/>
      <c r="E50" s="69"/>
      <c r="F50" s="68"/>
      <c r="G50" s="67" t="s">
        <v>120</v>
      </c>
      <c r="H50" s="67" t="s">
        <v>499</v>
      </c>
      <c r="I50" s="67"/>
      <c r="J50" s="67" t="s">
        <v>534</v>
      </c>
      <c r="K50" s="67" t="s">
        <v>104</v>
      </c>
      <c r="L50" s="67"/>
      <c r="M50" s="66"/>
    </row>
    <row r="51" spans="1:13" ht="15.75" thickTop="1" x14ac:dyDescent="0.25">
      <c r="A51" s="104" t="s">
        <v>121</v>
      </c>
      <c r="B51" s="101" t="s">
        <v>532</v>
      </c>
      <c r="C51" s="103">
        <v>0.54166666666666663</v>
      </c>
      <c r="D51" s="103">
        <v>0.61458333333333337</v>
      </c>
      <c r="E51" s="102"/>
      <c r="F51" s="102"/>
      <c r="G51" s="101" t="s">
        <v>120</v>
      </c>
      <c r="H51" s="101" t="s">
        <v>497</v>
      </c>
      <c r="I51" s="101"/>
      <c r="J51" s="101" t="s">
        <v>122</v>
      </c>
      <c r="K51" s="101" t="s">
        <v>104</v>
      </c>
      <c r="L51" s="101" t="s">
        <v>111</v>
      </c>
      <c r="M51" s="100">
        <v>12</v>
      </c>
    </row>
    <row r="52" spans="1:13" ht="30" x14ac:dyDescent="0.25">
      <c r="A52" s="37" t="s">
        <v>123</v>
      </c>
      <c r="B52" s="40" t="s">
        <v>532</v>
      </c>
      <c r="C52" s="38">
        <v>0.54166666666666663</v>
      </c>
      <c r="D52" s="38">
        <v>0.61458333333333337</v>
      </c>
      <c r="E52" s="39"/>
      <c r="F52" s="39"/>
      <c r="G52" s="40" t="s">
        <v>120</v>
      </c>
      <c r="H52" s="40" t="s">
        <v>497</v>
      </c>
      <c r="I52" s="40" t="s">
        <v>113</v>
      </c>
      <c r="J52" s="40" t="s">
        <v>124</v>
      </c>
      <c r="K52" s="40" t="s">
        <v>104</v>
      </c>
      <c r="L52" s="40" t="s">
        <v>41</v>
      </c>
      <c r="M52" s="105">
        <v>22</v>
      </c>
    </row>
    <row r="53" spans="1:13" ht="30.75" thickBot="1" x14ac:dyDescent="0.3">
      <c r="A53" s="99" t="s">
        <v>125</v>
      </c>
      <c r="B53" s="96" t="s">
        <v>532</v>
      </c>
      <c r="C53" s="98">
        <v>0.54236111111111118</v>
      </c>
      <c r="D53" s="98">
        <v>0.61458333333333337</v>
      </c>
      <c r="E53" s="97"/>
      <c r="F53" s="97"/>
      <c r="G53" s="96" t="s">
        <v>120</v>
      </c>
      <c r="H53" s="96" t="s">
        <v>497</v>
      </c>
      <c r="I53" s="96" t="s">
        <v>126</v>
      </c>
      <c r="J53" s="96" t="s">
        <v>127</v>
      </c>
      <c r="K53" s="96" t="s">
        <v>104</v>
      </c>
      <c r="L53" s="96" t="s">
        <v>128</v>
      </c>
      <c r="M53" s="95"/>
    </row>
    <row r="54" spans="1:13" ht="16.5" thickTop="1" thickBot="1" x14ac:dyDescent="0.3">
      <c r="A54" s="71" t="s">
        <v>129</v>
      </c>
      <c r="B54" s="67"/>
      <c r="C54" s="70"/>
      <c r="D54" s="70"/>
      <c r="E54" s="69"/>
      <c r="F54" s="68"/>
      <c r="G54" s="67" t="s">
        <v>129</v>
      </c>
      <c r="H54" s="67" t="s">
        <v>499</v>
      </c>
      <c r="I54" s="67"/>
      <c r="J54" s="67" t="s">
        <v>533</v>
      </c>
      <c r="K54" s="67" t="s">
        <v>104</v>
      </c>
      <c r="L54" s="67"/>
      <c r="M54" s="66"/>
    </row>
    <row r="55" spans="1:13" ht="15.75" thickTop="1" x14ac:dyDescent="0.25">
      <c r="A55" s="104" t="s">
        <v>130</v>
      </c>
      <c r="B55" s="101" t="s">
        <v>532</v>
      </c>
      <c r="C55" s="103">
        <v>0.625</v>
      </c>
      <c r="D55" s="103">
        <v>0.6875</v>
      </c>
      <c r="E55" s="102"/>
      <c r="F55" s="102"/>
      <c r="G55" s="101" t="s">
        <v>129</v>
      </c>
      <c r="H55" s="101" t="s">
        <v>497</v>
      </c>
      <c r="I55" s="101"/>
      <c r="J55" s="101" t="s">
        <v>131</v>
      </c>
      <c r="K55" s="101" t="s">
        <v>104</v>
      </c>
      <c r="L55" s="101" t="s">
        <v>128</v>
      </c>
      <c r="M55" s="100"/>
    </row>
    <row r="56" spans="1:13" ht="15.75" thickBot="1" x14ac:dyDescent="0.3">
      <c r="A56" s="99" t="s">
        <v>132</v>
      </c>
      <c r="B56" s="96" t="s">
        <v>532</v>
      </c>
      <c r="C56" s="98">
        <v>0.625</v>
      </c>
      <c r="D56" s="98">
        <v>0.6875</v>
      </c>
      <c r="E56" s="97"/>
      <c r="F56" s="97"/>
      <c r="G56" s="96" t="s">
        <v>129</v>
      </c>
      <c r="H56" s="96" t="s">
        <v>497</v>
      </c>
      <c r="I56" s="96"/>
      <c r="J56" s="96" t="s">
        <v>133</v>
      </c>
      <c r="K56" s="96" t="s">
        <v>104</v>
      </c>
      <c r="L56" s="96" t="s">
        <v>134</v>
      </c>
      <c r="M56" s="95">
        <v>10</v>
      </c>
    </row>
    <row r="57" spans="1:13" ht="16.5" thickTop="1" thickBot="1" x14ac:dyDescent="0.3">
      <c r="A57" s="71" t="s">
        <v>135</v>
      </c>
      <c r="B57" s="67"/>
      <c r="C57" s="70"/>
      <c r="D57" s="70"/>
      <c r="E57" s="69"/>
      <c r="F57" s="68"/>
      <c r="G57" s="67" t="s">
        <v>136</v>
      </c>
      <c r="H57" s="67" t="s">
        <v>499</v>
      </c>
      <c r="I57" s="67"/>
      <c r="J57" s="67" t="s">
        <v>531</v>
      </c>
      <c r="K57" s="67" t="s">
        <v>139</v>
      </c>
      <c r="L57" s="67"/>
      <c r="M57" s="66"/>
    </row>
    <row r="58" spans="1:13" ht="15.75" thickTop="1" x14ac:dyDescent="0.25">
      <c r="A58" s="89" t="s">
        <v>530</v>
      </c>
      <c r="B58" s="86" t="s">
        <v>519</v>
      </c>
      <c r="C58" s="88">
        <v>0.3125</v>
      </c>
      <c r="D58" s="88">
        <v>0.72916666666666663</v>
      </c>
      <c r="E58" s="87">
        <f>28+3</f>
        <v>31</v>
      </c>
      <c r="F58" s="87">
        <v>24</v>
      </c>
      <c r="G58" s="86" t="s">
        <v>136</v>
      </c>
      <c r="H58" s="86" t="s">
        <v>497</v>
      </c>
      <c r="I58" s="86" t="s">
        <v>137</v>
      </c>
      <c r="J58" s="86" t="s">
        <v>138</v>
      </c>
      <c r="K58" s="86" t="s">
        <v>139</v>
      </c>
      <c r="L58" s="86" t="s">
        <v>27</v>
      </c>
      <c r="M58" s="85">
        <v>11</v>
      </c>
    </row>
    <row r="59" spans="1:13" x14ac:dyDescent="0.25">
      <c r="A59" s="41" t="s">
        <v>140</v>
      </c>
      <c r="B59" s="44" t="s">
        <v>519</v>
      </c>
      <c r="C59" s="42">
        <v>0.3125</v>
      </c>
      <c r="D59" s="42">
        <v>0.72916666666666663</v>
      </c>
      <c r="E59" s="43">
        <f>28+59</f>
        <v>87</v>
      </c>
      <c r="F59" s="43">
        <v>70</v>
      </c>
      <c r="G59" s="44" t="s">
        <v>136</v>
      </c>
      <c r="H59" s="44" t="s">
        <v>497</v>
      </c>
      <c r="I59" s="44" t="s">
        <v>141</v>
      </c>
      <c r="J59" s="44" t="s">
        <v>142</v>
      </c>
      <c r="K59" s="44" t="s">
        <v>139</v>
      </c>
      <c r="L59" s="44" t="s">
        <v>31</v>
      </c>
      <c r="M59" s="84">
        <v>11</v>
      </c>
    </row>
    <row r="60" spans="1:13" x14ac:dyDescent="0.25">
      <c r="A60" s="41" t="s">
        <v>143</v>
      </c>
      <c r="B60" s="44" t="s">
        <v>519</v>
      </c>
      <c r="C60" s="42">
        <v>0.3125</v>
      </c>
      <c r="D60" s="42">
        <v>0.72916666666666663</v>
      </c>
      <c r="E60" s="43"/>
      <c r="F60" s="43"/>
      <c r="G60" s="44" t="s">
        <v>136</v>
      </c>
      <c r="H60" s="44" t="s">
        <v>497</v>
      </c>
      <c r="I60" s="44" t="s">
        <v>529</v>
      </c>
      <c r="J60" s="44" t="s">
        <v>144</v>
      </c>
      <c r="K60" s="44" t="s">
        <v>139</v>
      </c>
      <c r="L60" s="44" t="s">
        <v>31</v>
      </c>
      <c r="M60" s="84"/>
    </row>
    <row r="61" spans="1:13" ht="240" x14ac:dyDescent="0.25">
      <c r="A61" s="41" t="s">
        <v>145</v>
      </c>
      <c r="B61" s="44" t="s">
        <v>519</v>
      </c>
      <c r="C61" s="42">
        <v>0.33333333333333331</v>
      </c>
      <c r="D61" s="42">
        <v>0.70833333333333337</v>
      </c>
      <c r="E61" s="43"/>
      <c r="F61" s="43"/>
      <c r="G61" s="44" t="s">
        <v>136</v>
      </c>
      <c r="H61" s="44" t="s">
        <v>497</v>
      </c>
      <c r="I61" s="44" t="s">
        <v>528</v>
      </c>
      <c r="J61" s="44" t="s">
        <v>147</v>
      </c>
      <c r="K61" s="44" t="s">
        <v>148</v>
      </c>
      <c r="L61" s="44" t="s">
        <v>149</v>
      </c>
      <c r="M61" s="84">
        <v>44</v>
      </c>
    </row>
    <row r="62" spans="1:13" ht="15.75" thickBot="1" x14ac:dyDescent="0.3">
      <c r="A62" s="83" t="s">
        <v>527</v>
      </c>
      <c r="B62" s="80" t="s">
        <v>519</v>
      </c>
      <c r="C62" s="82">
        <v>0.375</v>
      </c>
      <c r="D62" s="82">
        <v>0.66666666666666663</v>
      </c>
      <c r="E62" s="81">
        <v>28</v>
      </c>
      <c r="F62" s="81">
        <v>22</v>
      </c>
      <c r="G62" s="80" t="s">
        <v>136</v>
      </c>
      <c r="H62" s="80" t="s">
        <v>497</v>
      </c>
      <c r="I62" s="80" t="s">
        <v>72</v>
      </c>
      <c r="J62" s="80" t="s">
        <v>150</v>
      </c>
      <c r="K62" s="80" t="s">
        <v>151</v>
      </c>
      <c r="L62" s="80" t="s">
        <v>152</v>
      </c>
      <c r="M62" s="79">
        <v>11</v>
      </c>
    </row>
    <row r="63" spans="1:13" ht="16.5" thickTop="1" thickBot="1" x14ac:dyDescent="0.3">
      <c r="A63" s="71" t="s">
        <v>153</v>
      </c>
      <c r="B63" s="67"/>
      <c r="C63" s="70"/>
      <c r="D63" s="70"/>
      <c r="E63" s="69"/>
      <c r="F63" s="68"/>
      <c r="G63" s="67" t="s">
        <v>154</v>
      </c>
      <c r="H63" s="67" t="s">
        <v>499</v>
      </c>
      <c r="I63" s="67"/>
      <c r="J63" s="67"/>
      <c r="K63" s="67" t="s">
        <v>146</v>
      </c>
      <c r="L63" s="67"/>
      <c r="M63" s="66">
        <v>44</v>
      </c>
    </row>
    <row r="64" spans="1:13" ht="15.75" thickTop="1" x14ac:dyDescent="0.25">
      <c r="A64" s="89" t="s">
        <v>155</v>
      </c>
      <c r="B64" s="86" t="s">
        <v>519</v>
      </c>
      <c r="C64" s="88">
        <v>0.33333333333333331</v>
      </c>
      <c r="D64" s="88">
        <v>0.48958333333333331</v>
      </c>
      <c r="E64" s="87">
        <v>14</v>
      </c>
      <c r="F64" s="87">
        <v>11</v>
      </c>
      <c r="G64" s="86" t="s">
        <v>154</v>
      </c>
      <c r="H64" s="86" t="s">
        <v>497</v>
      </c>
      <c r="I64" s="86" t="s">
        <v>100</v>
      </c>
      <c r="J64" s="86" t="s">
        <v>156</v>
      </c>
      <c r="K64" s="86" t="s">
        <v>148</v>
      </c>
      <c r="L64" s="86" t="s">
        <v>27</v>
      </c>
      <c r="M64" s="85">
        <v>14</v>
      </c>
    </row>
    <row r="65" spans="1:13" x14ac:dyDescent="0.25">
      <c r="A65" s="41" t="s">
        <v>157</v>
      </c>
      <c r="B65" s="44" t="s">
        <v>519</v>
      </c>
      <c r="C65" s="42">
        <v>0.33333333333333331</v>
      </c>
      <c r="D65" s="42">
        <v>0.4826388888888889</v>
      </c>
      <c r="E65" s="43">
        <v>14</v>
      </c>
      <c r="F65" s="43">
        <v>11</v>
      </c>
      <c r="G65" s="44" t="s">
        <v>154</v>
      </c>
      <c r="H65" s="44" t="s">
        <v>497</v>
      </c>
      <c r="I65" s="44" t="s">
        <v>100</v>
      </c>
      <c r="J65" s="44" t="s">
        <v>158</v>
      </c>
      <c r="K65" s="44" t="s">
        <v>146</v>
      </c>
      <c r="L65" s="44" t="s">
        <v>27</v>
      </c>
      <c r="M65" s="84">
        <v>14</v>
      </c>
    </row>
    <row r="66" spans="1:13" ht="15.75" thickBot="1" x14ac:dyDescent="0.3">
      <c r="A66" s="83" t="s">
        <v>159</v>
      </c>
      <c r="B66" s="80" t="s">
        <v>519</v>
      </c>
      <c r="C66" s="82">
        <v>0.33333333333333331</v>
      </c>
      <c r="D66" s="82">
        <v>0.49652777777777773</v>
      </c>
      <c r="E66" s="81">
        <v>14</v>
      </c>
      <c r="F66" s="81">
        <v>11</v>
      </c>
      <c r="G66" s="80" t="s">
        <v>154</v>
      </c>
      <c r="H66" s="80" t="s">
        <v>497</v>
      </c>
      <c r="I66" s="80" t="s">
        <v>100</v>
      </c>
      <c r="J66" s="80" t="s">
        <v>160</v>
      </c>
      <c r="K66" s="80" t="s">
        <v>146</v>
      </c>
      <c r="L66" s="80" t="s">
        <v>27</v>
      </c>
      <c r="M66" s="79">
        <v>14</v>
      </c>
    </row>
    <row r="67" spans="1:13" ht="16.5" thickTop="1" thickBot="1" x14ac:dyDescent="0.3">
      <c r="A67" s="71" t="s">
        <v>161</v>
      </c>
      <c r="B67" s="67"/>
      <c r="C67" s="70"/>
      <c r="D67" s="70"/>
      <c r="E67" s="69"/>
      <c r="F67" s="68"/>
      <c r="G67" s="67" t="s">
        <v>162</v>
      </c>
      <c r="H67" s="67" t="s">
        <v>499</v>
      </c>
      <c r="I67" s="67"/>
      <c r="J67" s="67"/>
      <c r="K67" s="67" t="s">
        <v>146</v>
      </c>
      <c r="L67" s="67"/>
      <c r="M67" s="66">
        <v>44</v>
      </c>
    </row>
    <row r="68" spans="1:13" ht="15.75" thickTop="1" x14ac:dyDescent="0.25">
      <c r="A68" s="89" t="s">
        <v>163</v>
      </c>
      <c r="B68" s="86" t="s">
        <v>519</v>
      </c>
      <c r="C68" s="88">
        <v>0.52083333333333337</v>
      </c>
      <c r="D68" s="88">
        <v>0.69791666666666663</v>
      </c>
      <c r="E68" s="87">
        <f>14+65</f>
        <v>79</v>
      </c>
      <c r="F68" s="87">
        <v>63</v>
      </c>
      <c r="G68" s="86" t="s">
        <v>162</v>
      </c>
      <c r="H68" s="86" t="s">
        <v>497</v>
      </c>
      <c r="I68" s="86" t="s">
        <v>164</v>
      </c>
      <c r="J68" s="86" t="s">
        <v>165</v>
      </c>
      <c r="K68" s="86" t="s">
        <v>148</v>
      </c>
      <c r="L68" s="86" t="s">
        <v>18</v>
      </c>
      <c r="M68" s="85">
        <v>14</v>
      </c>
    </row>
    <row r="69" spans="1:13" x14ac:dyDescent="0.25">
      <c r="A69" s="41" t="s">
        <v>526</v>
      </c>
      <c r="B69" s="44" t="s">
        <v>519</v>
      </c>
      <c r="C69" s="42">
        <v>0.53125</v>
      </c>
      <c r="D69" s="42">
        <v>0.69791666666666663</v>
      </c>
      <c r="E69" s="43">
        <f>14+65</f>
        <v>79</v>
      </c>
      <c r="F69" s="43">
        <v>63</v>
      </c>
      <c r="G69" s="44" t="s">
        <v>162</v>
      </c>
      <c r="H69" s="44" t="s">
        <v>497</v>
      </c>
      <c r="I69" s="44" t="s">
        <v>164</v>
      </c>
      <c r="J69" s="44" t="s">
        <v>166</v>
      </c>
      <c r="K69" s="44" t="s">
        <v>148</v>
      </c>
      <c r="L69" s="44" t="s">
        <v>18</v>
      </c>
      <c r="M69" s="84">
        <v>14</v>
      </c>
    </row>
    <row r="70" spans="1:13" ht="15.75" thickBot="1" x14ac:dyDescent="0.3">
      <c r="A70" s="83" t="s">
        <v>525</v>
      </c>
      <c r="B70" s="80" t="s">
        <v>519</v>
      </c>
      <c r="C70" s="82">
        <v>0.55208333333333337</v>
      </c>
      <c r="D70" s="82">
        <v>0.69791666666666663</v>
      </c>
      <c r="E70" s="81">
        <f>14+5</f>
        <v>19</v>
      </c>
      <c r="F70" s="81">
        <v>15</v>
      </c>
      <c r="G70" s="80" t="s">
        <v>162</v>
      </c>
      <c r="H70" s="80" t="s">
        <v>497</v>
      </c>
      <c r="I70" s="80" t="s">
        <v>167</v>
      </c>
      <c r="J70" s="80" t="s">
        <v>168</v>
      </c>
      <c r="K70" s="80" t="s">
        <v>148</v>
      </c>
      <c r="L70" s="80" t="s">
        <v>27</v>
      </c>
      <c r="M70" s="79">
        <v>14</v>
      </c>
    </row>
    <row r="71" spans="1:13" ht="16.5" thickTop="1" thickBot="1" x14ac:dyDescent="0.3">
      <c r="A71" s="71" t="s">
        <v>169</v>
      </c>
      <c r="B71" s="67"/>
      <c r="C71" s="70"/>
      <c r="D71" s="70"/>
      <c r="E71" s="69"/>
      <c r="F71" s="68"/>
      <c r="G71" s="67" t="s">
        <v>169</v>
      </c>
      <c r="H71" s="67" t="s">
        <v>499</v>
      </c>
      <c r="I71" s="67"/>
      <c r="J71" s="67"/>
      <c r="K71" s="67" t="s">
        <v>104</v>
      </c>
      <c r="L71" s="67"/>
      <c r="M71" s="66"/>
    </row>
    <row r="72" spans="1:13" ht="16.5" thickTop="1" thickBot="1" x14ac:dyDescent="0.3">
      <c r="A72" s="94" t="s">
        <v>170</v>
      </c>
      <c r="B72" s="91" t="s">
        <v>519</v>
      </c>
      <c r="C72" s="93">
        <v>0.375</v>
      </c>
      <c r="D72" s="93">
        <v>0.5</v>
      </c>
      <c r="E72" s="92"/>
      <c r="F72" s="92"/>
      <c r="G72" s="91" t="s">
        <v>169</v>
      </c>
      <c r="H72" s="91" t="s">
        <v>497</v>
      </c>
      <c r="I72" s="91"/>
      <c r="J72" s="91" t="s">
        <v>171</v>
      </c>
      <c r="K72" s="91" t="s">
        <v>104</v>
      </c>
      <c r="L72" s="91" t="s">
        <v>41</v>
      </c>
      <c r="M72" s="90">
        <v>22</v>
      </c>
    </row>
    <row r="73" spans="1:13" ht="16.5" thickTop="1" thickBot="1" x14ac:dyDescent="0.3">
      <c r="A73" s="71" t="s">
        <v>172</v>
      </c>
      <c r="B73" s="67"/>
      <c r="C73" s="70"/>
      <c r="D73" s="70"/>
      <c r="E73" s="69"/>
      <c r="F73" s="68"/>
      <c r="G73" s="67" t="s">
        <v>172</v>
      </c>
      <c r="H73" s="67" t="s">
        <v>499</v>
      </c>
      <c r="I73" s="67"/>
      <c r="J73" s="67" t="s">
        <v>524</v>
      </c>
      <c r="K73" s="67" t="s">
        <v>104</v>
      </c>
      <c r="L73" s="67"/>
      <c r="M73" s="66"/>
    </row>
    <row r="74" spans="1:13" ht="15.75" thickTop="1" x14ac:dyDescent="0.25">
      <c r="A74" s="89" t="s">
        <v>173</v>
      </c>
      <c r="B74" s="86" t="s">
        <v>519</v>
      </c>
      <c r="C74" s="88">
        <v>0.35347222222222219</v>
      </c>
      <c r="D74" s="88">
        <v>0.39583333333333331</v>
      </c>
      <c r="E74" s="87"/>
      <c r="F74" s="87"/>
      <c r="G74" s="86" t="s">
        <v>172</v>
      </c>
      <c r="H74" s="86" t="s">
        <v>497</v>
      </c>
      <c r="I74" s="86"/>
      <c r="J74" s="86" t="s">
        <v>174</v>
      </c>
      <c r="K74" s="86" t="s">
        <v>104</v>
      </c>
      <c r="L74" s="86" t="s">
        <v>27</v>
      </c>
      <c r="M74" s="85">
        <v>20</v>
      </c>
    </row>
    <row r="75" spans="1:13" ht="30.75" thickBot="1" x14ac:dyDescent="0.3">
      <c r="A75" s="83" t="s">
        <v>175</v>
      </c>
      <c r="B75" s="80" t="s">
        <v>519</v>
      </c>
      <c r="C75" s="82">
        <v>0.35416666666666669</v>
      </c>
      <c r="D75" s="82">
        <v>0.39583333333333331</v>
      </c>
      <c r="E75" s="81"/>
      <c r="F75" s="81"/>
      <c r="G75" s="80" t="s">
        <v>172</v>
      </c>
      <c r="H75" s="80" t="s">
        <v>497</v>
      </c>
      <c r="I75" s="80"/>
      <c r="J75" s="80" t="s">
        <v>174</v>
      </c>
      <c r="K75" s="80" t="s">
        <v>104</v>
      </c>
      <c r="L75" s="80" t="s">
        <v>27</v>
      </c>
      <c r="M75" s="79">
        <v>20</v>
      </c>
    </row>
    <row r="76" spans="1:13" ht="16.5" thickTop="1" thickBot="1" x14ac:dyDescent="0.3">
      <c r="A76" s="71" t="s">
        <v>176</v>
      </c>
      <c r="B76" s="67"/>
      <c r="C76" s="70"/>
      <c r="D76" s="70"/>
      <c r="E76" s="69"/>
      <c r="F76" s="68"/>
      <c r="G76" s="67" t="s">
        <v>176</v>
      </c>
      <c r="H76" s="67" t="s">
        <v>499</v>
      </c>
      <c r="I76" s="67"/>
      <c r="J76" s="67" t="s">
        <v>523</v>
      </c>
      <c r="K76" s="67" t="s">
        <v>104</v>
      </c>
      <c r="L76" s="67"/>
      <c r="M76" s="66"/>
    </row>
    <row r="77" spans="1:13" ht="30.75" thickTop="1" x14ac:dyDescent="0.25">
      <c r="A77" s="89" t="s">
        <v>177</v>
      </c>
      <c r="B77" s="86" t="s">
        <v>519</v>
      </c>
      <c r="C77" s="88">
        <v>0.40277777777777773</v>
      </c>
      <c r="D77" s="88">
        <v>0.48958333333333331</v>
      </c>
      <c r="E77" s="87"/>
      <c r="F77" s="87"/>
      <c r="G77" s="86" t="s">
        <v>176</v>
      </c>
      <c r="H77" s="86" t="s">
        <v>497</v>
      </c>
      <c r="I77" s="86"/>
      <c r="J77" s="86" t="s">
        <v>178</v>
      </c>
      <c r="K77" s="86" t="s">
        <v>104</v>
      </c>
      <c r="L77" s="86" t="s">
        <v>179</v>
      </c>
      <c r="M77" s="85"/>
    </row>
    <row r="78" spans="1:13" x14ac:dyDescent="0.25">
      <c r="A78" s="41" t="s">
        <v>180</v>
      </c>
      <c r="B78" s="44" t="s">
        <v>519</v>
      </c>
      <c r="C78" s="42">
        <v>0.40625</v>
      </c>
      <c r="D78" s="42">
        <v>0.48958333333333331</v>
      </c>
      <c r="E78" s="43"/>
      <c r="F78" s="43"/>
      <c r="G78" s="44" t="s">
        <v>176</v>
      </c>
      <c r="H78" s="44" t="s">
        <v>497</v>
      </c>
      <c r="I78" s="44" t="s">
        <v>181</v>
      </c>
      <c r="J78" s="44" t="s">
        <v>182</v>
      </c>
      <c r="K78" s="44" t="s">
        <v>104</v>
      </c>
      <c r="L78" s="44" t="s">
        <v>31</v>
      </c>
      <c r="M78" s="84">
        <v>10</v>
      </c>
    </row>
    <row r="79" spans="1:13" x14ac:dyDescent="0.25">
      <c r="A79" s="41" t="s">
        <v>183</v>
      </c>
      <c r="B79" s="44" t="s">
        <v>519</v>
      </c>
      <c r="C79" s="42">
        <v>0.40625</v>
      </c>
      <c r="D79" s="42">
        <v>0.48958333333333331</v>
      </c>
      <c r="E79" s="43"/>
      <c r="F79" s="43"/>
      <c r="G79" s="44" t="s">
        <v>176</v>
      </c>
      <c r="H79" s="44" t="s">
        <v>497</v>
      </c>
      <c r="I79" s="44"/>
      <c r="J79" s="44" t="s">
        <v>184</v>
      </c>
      <c r="K79" s="44" t="s">
        <v>104</v>
      </c>
      <c r="L79" s="44" t="s">
        <v>111</v>
      </c>
      <c r="M79" s="84">
        <v>12</v>
      </c>
    </row>
    <row r="80" spans="1:13" ht="30.75" thickBot="1" x14ac:dyDescent="0.3">
      <c r="A80" s="83" t="s">
        <v>185</v>
      </c>
      <c r="B80" s="80" t="s">
        <v>519</v>
      </c>
      <c r="C80" s="82">
        <v>0.4069444444444445</v>
      </c>
      <c r="D80" s="82">
        <v>0.48958333333333331</v>
      </c>
      <c r="E80" s="81"/>
      <c r="F80" s="81"/>
      <c r="G80" s="80" t="s">
        <v>176</v>
      </c>
      <c r="H80" s="80" t="s">
        <v>497</v>
      </c>
      <c r="I80" s="80" t="s">
        <v>126</v>
      </c>
      <c r="J80" s="80" t="s">
        <v>186</v>
      </c>
      <c r="K80" s="80" t="s">
        <v>104</v>
      </c>
      <c r="L80" s="80" t="s">
        <v>128</v>
      </c>
      <c r="M80" s="79"/>
    </row>
    <row r="81" spans="1:13" ht="16.5" thickTop="1" thickBot="1" x14ac:dyDescent="0.3">
      <c r="A81" s="71" t="s">
        <v>187</v>
      </c>
      <c r="B81" s="67"/>
      <c r="C81" s="70"/>
      <c r="D81" s="70"/>
      <c r="E81" s="69"/>
      <c r="F81" s="68"/>
      <c r="G81" s="67" t="s">
        <v>522</v>
      </c>
      <c r="H81" s="67" t="s">
        <v>499</v>
      </c>
      <c r="I81" s="67"/>
      <c r="J81" s="67"/>
      <c r="K81" s="67" t="s">
        <v>148</v>
      </c>
      <c r="L81" s="67"/>
      <c r="M81" s="66"/>
    </row>
    <row r="82" spans="1:13" ht="16.5" thickTop="1" thickBot="1" x14ac:dyDescent="0.3">
      <c r="A82" s="94" t="s">
        <v>188</v>
      </c>
      <c r="B82" s="91" t="s">
        <v>519</v>
      </c>
      <c r="C82" s="93">
        <v>0.54166666666666663</v>
      </c>
      <c r="D82" s="93">
        <v>0.72222222222222221</v>
      </c>
      <c r="E82" s="92">
        <v>14</v>
      </c>
      <c r="F82" s="92">
        <v>11</v>
      </c>
      <c r="G82" s="91" t="s">
        <v>522</v>
      </c>
      <c r="H82" s="91" t="s">
        <v>497</v>
      </c>
      <c r="I82" s="91" t="s">
        <v>100</v>
      </c>
      <c r="J82" s="91" t="s">
        <v>189</v>
      </c>
      <c r="K82" s="91" t="s">
        <v>148</v>
      </c>
      <c r="L82" s="91" t="s">
        <v>27</v>
      </c>
      <c r="M82" s="90">
        <v>11</v>
      </c>
    </row>
    <row r="83" spans="1:13" ht="16.5" thickTop="1" thickBot="1" x14ac:dyDescent="0.3">
      <c r="A83" s="71" t="s">
        <v>190</v>
      </c>
      <c r="B83" s="67"/>
      <c r="C83" s="70"/>
      <c r="D83" s="70"/>
      <c r="E83" s="69"/>
      <c r="F83" s="68"/>
      <c r="G83" s="67" t="s">
        <v>190</v>
      </c>
      <c r="H83" s="67" t="s">
        <v>499</v>
      </c>
      <c r="I83" s="67"/>
      <c r="J83" s="67" t="s">
        <v>521</v>
      </c>
      <c r="K83" s="67" t="s">
        <v>104</v>
      </c>
      <c r="L83" s="67"/>
      <c r="M83" s="66"/>
    </row>
    <row r="84" spans="1:13" ht="30.75" thickTop="1" x14ac:dyDescent="0.25">
      <c r="A84" s="89" t="s">
        <v>191</v>
      </c>
      <c r="B84" s="86" t="s">
        <v>519</v>
      </c>
      <c r="C84" s="88">
        <v>0.54166666666666663</v>
      </c>
      <c r="D84" s="88">
        <v>0.61458333333333337</v>
      </c>
      <c r="E84" s="87"/>
      <c r="F84" s="87"/>
      <c r="G84" s="86" t="s">
        <v>190</v>
      </c>
      <c r="H84" s="86" t="s">
        <v>497</v>
      </c>
      <c r="I84" s="86" t="s">
        <v>113</v>
      </c>
      <c r="J84" s="86" t="s">
        <v>192</v>
      </c>
      <c r="K84" s="86" t="s">
        <v>104</v>
      </c>
      <c r="L84" s="86" t="s">
        <v>41</v>
      </c>
      <c r="M84" s="85">
        <v>22</v>
      </c>
    </row>
    <row r="85" spans="1:13" ht="30" x14ac:dyDescent="0.25">
      <c r="A85" s="41" t="s">
        <v>193</v>
      </c>
      <c r="B85" s="44" t="s">
        <v>519</v>
      </c>
      <c r="C85" s="42">
        <v>0.54166666666666663</v>
      </c>
      <c r="D85" s="42">
        <v>0.61458333333333337</v>
      </c>
      <c r="E85" s="43"/>
      <c r="F85" s="43"/>
      <c r="G85" s="44" t="s">
        <v>190</v>
      </c>
      <c r="H85" s="44" t="s">
        <v>497</v>
      </c>
      <c r="I85" s="44"/>
      <c r="J85" s="44" t="s">
        <v>194</v>
      </c>
      <c r="K85" s="44" t="s">
        <v>104</v>
      </c>
      <c r="L85" s="44" t="s">
        <v>27</v>
      </c>
      <c r="M85" s="84">
        <v>15</v>
      </c>
    </row>
    <row r="86" spans="1:13" x14ac:dyDescent="0.25">
      <c r="A86" s="41" t="s">
        <v>195</v>
      </c>
      <c r="B86" s="44" t="s">
        <v>519</v>
      </c>
      <c r="C86" s="42">
        <v>0.54236111111111118</v>
      </c>
      <c r="D86" s="42">
        <v>0.61458333333333337</v>
      </c>
      <c r="E86" s="43"/>
      <c r="F86" s="43"/>
      <c r="G86" s="44" t="s">
        <v>190</v>
      </c>
      <c r="H86" s="44" t="s">
        <v>497</v>
      </c>
      <c r="I86" s="44"/>
      <c r="J86" s="44" t="s">
        <v>196</v>
      </c>
      <c r="K86" s="44" t="s">
        <v>104</v>
      </c>
      <c r="L86" s="44" t="s">
        <v>134</v>
      </c>
      <c r="M86" s="84">
        <v>10</v>
      </c>
    </row>
    <row r="87" spans="1:13" ht="15.75" thickBot="1" x14ac:dyDescent="0.3">
      <c r="A87" s="83" t="s">
        <v>197</v>
      </c>
      <c r="B87" s="80" t="s">
        <v>519</v>
      </c>
      <c r="C87" s="82">
        <v>0.54236111111111118</v>
      </c>
      <c r="D87" s="82">
        <v>0.61458333333333337</v>
      </c>
      <c r="E87" s="81"/>
      <c r="F87" s="81"/>
      <c r="G87" s="80" t="s">
        <v>190</v>
      </c>
      <c r="H87" s="80" t="s">
        <v>497</v>
      </c>
      <c r="I87" s="80" t="s">
        <v>181</v>
      </c>
      <c r="J87" s="80" t="s">
        <v>198</v>
      </c>
      <c r="K87" s="80" t="s">
        <v>104</v>
      </c>
      <c r="L87" s="80" t="s">
        <v>31</v>
      </c>
      <c r="M87" s="79">
        <v>10</v>
      </c>
    </row>
    <row r="88" spans="1:13" ht="16.5" thickTop="1" thickBot="1" x14ac:dyDescent="0.3">
      <c r="A88" s="71" t="s">
        <v>199</v>
      </c>
      <c r="B88" s="67"/>
      <c r="C88" s="70"/>
      <c r="D88" s="70"/>
      <c r="E88" s="69"/>
      <c r="F88" s="68"/>
      <c r="G88" s="67" t="s">
        <v>199</v>
      </c>
      <c r="H88" s="67" t="s">
        <v>499</v>
      </c>
      <c r="I88" s="67"/>
      <c r="J88" s="67" t="s">
        <v>520</v>
      </c>
      <c r="K88" s="67" t="s">
        <v>104</v>
      </c>
      <c r="L88" s="67"/>
      <c r="M88" s="66"/>
    </row>
    <row r="89" spans="1:13" ht="15.75" thickTop="1" x14ac:dyDescent="0.25">
      <c r="A89" s="89" t="s">
        <v>200</v>
      </c>
      <c r="B89" s="86" t="s">
        <v>519</v>
      </c>
      <c r="C89" s="88">
        <v>0.625</v>
      </c>
      <c r="D89" s="88">
        <v>0.69791666666666663</v>
      </c>
      <c r="E89" s="87"/>
      <c r="F89" s="87"/>
      <c r="G89" s="86" t="s">
        <v>199</v>
      </c>
      <c r="H89" s="86" t="s">
        <v>497</v>
      </c>
      <c r="I89" s="86"/>
      <c r="J89" s="86" t="s">
        <v>201</v>
      </c>
      <c r="K89" s="86" t="s">
        <v>104</v>
      </c>
      <c r="L89" s="86" t="s">
        <v>179</v>
      </c>
      <c r="M89" s="85"/>
    </row>
    <row r="90" spans="1:13" x14ac:dyDescent="0.25">
      <c r="A90" s="41" t="s">
        <v>202</v>
      </c>
      <c r="B90" s="44" t="s">
        <v>519</v>
      </c>
      <c r="C90" s="42">
        <v>0.625</v>
      </c>
      <c r="D90" s="42">
        <v>0.69791666666666663</v>
      </c>
      <c r="E90" s="43"/>
      <c r="F90" s="43"/>
      <c r="G90" s="44" t="s">
        <v>199</v>
      </c>
      <c r="H90" s="44" t="s">
        <v>497</v>
      </c>
      <c r="I90" s="44"/>
      <c r="J90" s="44" t="s">
        <v>203</v>
      </c>
      <c r="K90" s="44" t="s">
        <v>104</v>
      </c>
      <c r="L90" s="44" t="s">
        <v>111</v>
      </c>
      <c r="M90" s="84">
        <v>12</v>
      </c>
    </row>
    <row r="91" spans="1:13" x14ac:dyDescent="0.25">
      <c r="A91" s="41" t="s">
        <v>204</v>
      </c>
      <c r="B91" s="44" t="s">
        <v>519</v>
      </c>
      <c r="C91" s="42">
        <v>0.625</v>
      </c>
      <c r="D91" s="42">
        <v>0.69791666666666663</v>
      </c>
      <c r="E91" s="43"/>
      <c r="F91" s="43"/>
      <c r="G91" s="44" t="s">
        <v>199</v>
      </c>
      <c r="H91" s="44" t="s">
        <v>497</v>
      </c>
      <c r="I91" s="44"/>
      <c r="J91" s="44" t="s">
        <v>205</v>
      </c>
      <c r="K91" s="44" t="s">
        <v>104</v>
      </c>
      <c r="L91" s="44" t="s">
        <v>128</v>
      </c>
      <c r="M91" s="84"/>
    </row>
    <row r="92" spans="1:13" ht="30.75" thickBot="1" x14ac:dyDescent="0.3">
      <c r="A92" s="83" t="s">
        <v>206</v>
      </c>
      <c r="B92" s="80" t="s">
        <v>519</v>
      </c>
      <c r="C92" s="82">
        <v>0.625</v>
      </c>
      <c r="D92" s="82">
        <v>0.69791666666666663</v>
      </c>
      <c r="E92" s="81"/>
      <c r="F92" s="81"/>
      <c r="G92" s="80" t="s">
        <v>199</v>
      </c>
      <c r="H92" s="80" t="s">
        <v>497</v>
      </c>
      <c r="I92" s="80" t="s">
        <v>113</v>
      </c>
      <c r="J92" s="80" t="s">
        <v>207</v>
      </c>
      <c r="K92" s="80" t="s">
        <v>104</v>
      </c>
      <c r="L92" s="80" t="s">
        <v>41</v>
      </c>
      <c r="M92" s="79">
        <v>22</v>
      </c>
    </row>
    <row r="93" spans="1:13" ht="16.5" thickTop="1" thickBot="1" x14ac:dyDescent="0.3">
      <c r="A93" s="71" t="s">
        <v>208</v>
      </c>
      <c r="B93" s="67"/>
      <c r="C93" s="70"/>
      <c r="D93" s="70"/>
      <c r="E93" s="69"/>
      <c r="F93" s="68"/>
      <c r="G93" s="67" t="s">
        <v>209</v>
      </c>
      <c r="H93" s="67" t="s">
        <v>499</v>
      </c>
      <c r="I93" s="67"/>
      <c r="J93" s="67" t="s">
        <v>518</v>
      </c>
      <c r="K93" s="67"/>
      <c r="L93" s="67"/>
      <c r="M93" s="66"/>
    </row>
    <row r="94" spans="1:13" ht="60.75" thickTop="1" x14ac:dyDescent="0.25">
      <c r="A94" s="73" t="s">
        <v>517</v>
      </c>
      <c r="B94" s="75" t="s">
        <v>498</v>
      </c>
      <c r="C94" s="77">
        <v>0.3263888888888889</v>
      </c>
      <c r="D94" s="77">
        <v>0.70833333333333337</v>
      </c>
      <c r="E94" s="76">
        <f>28+22</f>
        <v>50</v>
      </c>
      <c r="F94" s="76">
        <v>44</v>
      </c>
      <c r="G94" s="75" t="s">
        <v>209</v>
      </c>
      <c r="H94" s="75" t="s">
        <v>497</v>
      </c>
      <c r="I94" s="75" t="s">
        <v>516</v>
      </c>
      <c r="J94" s="75" t="s">
        <v>210</v>
      </c>
      <c r="K94" s="75" t="s">
        <v>515</v>
      </c>
      <c r="L94" s="75" t="s">
        <v>79</v>
      </c>
      <c r="M94" s="74">
        <v>11</v>
      </c>
    </row>
    <row r="95" spans="1:13" x14ac:dyDescent="0.25">
      <c r="A95" s="45" t="s">
        <v>211</v>
      </c>
      <c r="B95" s="48" t="s">
        <v>498</v>
      </c>
      <c r="C95" s="46">
        <v>0.34027777777777773</v>
      </c>
      <c r="D95" s="46">
        <v>0.71875</v>
      </c>
      <c r="E95" s="47">
        <v>28</v>
      </c>
      <c r="F95" s="47">
        <v>22</v>
      </c>
      <c r="G95" s="48" t="s">
        <v>209</v>
      </c>
      <c r="H95" s="48" t="s">
        <v>497</v>
      </c>
      <c r="I95" s="48" t="s">
        <v>212</v>
      </c>
      <c r="J95" s="48" t="s">
        <v>213</v>
      </c>
      <c r="K95" s="48" t="s">
        <v>214</v>
      </c>
      <c r="L95" s="48" t="s">
        <v>27</v>
      </c>
      <c r="M95" s="78">
        <v>14</v>
      </c>
    </row>
    <row r="96" spans="1:13" x14ac:dyDescent="0.25">
      <c r="A96" s="45" t="s">
        <v>215</v>
      </c>
      <c r="B96" s="48" t="s">
        <v>498</v>
      </c>
      <c r="C96" s="46">
        <v>0.34027777777777773</v>
      </c>
      <c r="D96" s="46">
        <v>0.71875</v>
      </c>
      <c r="E96" s="47">
        <v>28</v>
      </c>
      <c r="F96" s="47">
        <v>22</v>
      </c>
      <c r="G96" s="48" t="s">
        <v>209</v>
      </c>
      <c r="H96" s="48" t="s">
        <v>497</v>
      </c>
      <c r="I96" s="48" t="s">
        <v>212</v>
      </c>
      <c r="J96" s="48" t="s">
        <v>216</v>
      </c>
      <c r="K96" s="48" t="s">
        <v>214</v>
      </c>
      <c r="L96" s="48" t="s">
        <v>27</v>
      </c>
      <c r="M96" s="78">
        <v>14</v>
      </c>
    </row>
    <row r="97" spans="1:13" x14ac:dyDescent="0.25">
      <c r="A97" s="45" t="s">
        <v>514</v>
      </c>
      <c r="B97" s="48" t="s">
        <v>498</v>
      </c>
      <c r="C97" s="46">
        <v>0.34027777777777773</v>
      </c>
      <c r="D97" s="46">
        <v>0.71875</v>
      </c>
      <c r="E97" s="47">
        <v>28</v>
      </c>
      <c r="F97" s="47">
        <v>22</v>
      </c>
      <c r="G97" s="48" t="s">
        <v>209</v>
      </c>
      <c r="H97" s="48" t="s">
        <v>497</v>
      </c>
      <c r="I97" s="48" t="s">
        <v>212</v>
      </c>
      <c r="J97" s="48" t="s">
        <v>218</v>
      </c>
      <c r="K97" s="48" t="s">
        <v>513</v>
      </c>
      <c r="L97" s="48" t="s">
        <v>27</v>
      </c>
      <c r="M97" s="78">
        <v>14</v>
      </c>
    </row>
    <row r="98" spans="1:13" x14ac:dyDescent="0.25">
      <c r="A98" s="45" t="s">
        <v>512</v>
      </c>
      <c r="B98" s="48" t="s">
        <v>498</v>
      </c>
      <c r="C98" s="46">
        <v>0.35416666666666669</v>
      </c>
      <c r="D98" s="46">
        <v>0.71875</v>
      </c>
      <c r="E98" s="47">
        <f>28+14+62</f>
        <v>104</v>
      </c>
      <c r="F98" s="47">
        <v>81</v>
      </c>
      <c r="G98" s="48" t="s">
        <v>209</v>
      </c>
      <c r="H98" s="48" t="s">
        <v>497</v>
      </c>
      <c r="I98" s="48" t="s">
        <v>217</v>
      </c>
      <c r="J98" s="48" t="s">
        <v>222</v>
      </c>
      <c r="K98" s="48" t="s">
        <v>219</v>
      </c>
      <c r="L98" s="48" t="s">
        <v>220</v>
      </c>
      <c r="M98" s="78">
        <v>11</v>
      </c>
    </row>
    <row r="99" spans="1:13" ht="30" x14ac:dyDescent="0.25">
      <c r="A99" s="45" t="s">
        <v>511</v>
      </c>
      <c r="B99" s="48" t="s">
        <v>498</v>
      </c>
      <c r="C99" s="46">
        <v>0.3611111111111111</v>
      </c>
      <c r="D99" s="46">
        <v>0.69791666666666663</v>
      </c>
      <c r="E99" s="47">
        <f>28+39</f>
        <v>67</v>
      </c>
      <c r="F99" s="47">
        <v>53</v>
      </c>
      <c r="G99" s="48" t="s">
        <v>209</v>
      </c>
      <c r="H99" s="48" t="s">
        <v>497</v>
      </c>
      <c r="I99" s="48" t="s">
        <v>221</v>
      </c>
      <c r="J99" s="48" t="s">
        <v>510</v>
      </c>
      <c r="K99" s="48" t="s">
        <v>506</v>
      </c>
      <c r="L99" s="48" t="s">
        <v>31</v>
      </c>
      <c r="M99" s="78">
        <v>6</v>
      </c>
    </row>
    <row r="100" spans="1:13" x14ac:dyDescent="0.25">
      <c r="A100" s="45" t="s">
        <v>509</v>
      </c>
      <c r="B100" s="48" t="s">
        <v>498</v>
      </c>
      <c r="C100" s="46">
        <v>0.3611111111111111</v>
      </c>
      <c r="D100" s="46">
        <v>0.69791666666666663</v>
      </c>
      <c r="E100" s="47"/>
      <c r="F100" s="47"/>
      <c r="G100" s="48" t="s">
        <v>209</v>
      </c>
      <c r="H100" s="48" t="s">
        <v>497</v>
      </c>
      <c r="I100" s="48" t="s">
        <v>508</v>
      </c>
      <c r="J100" s="48" t="s">
        <v>507</v>
      </c>
      <c r="K100" s="48" t="s">
        <v>506</v>
      </c>
      <c r="L100" s="48" t="s">
        <v>31</v>
      </c>
      <c r="M100" s="78"/>
    </row>
    <row r="101" spans="1:13" x14ac:dyDescent="0.25">
      <c r="A101" s="45" t="s">
        <v>505</v>
      </c>
      <c r="B101" s="48" t="s">
        <v>498</v>
      </c>
      <c r="C101" s="46">
        <v>0.36458333333333331</v>
      </c>
      <c r="D101" s="46">
        <v>0.69791666666666663</v>
      </c>
      <c r="E101" s="47">
        <f>28+21</f>
        <v>49</v>
      </c>
      <c r="F101" s="47">
        <v>39</v>
      </c>
      <c r="G101" s="48" t="s">
        <v>209</v>
      </c>
      <c r="H101" s="48" t="s">
        <v>497</v>
      </c>
      <c r="I101" s="48" t="s">
        <v>223</v>
      </c>
      <c r="J101" s="48" t="s">
        <v>224</v>
      </c>
      <c r="K101" s="48" t="s">
        <v>225</v>
      </c>
      <c r="L101" s="48" t="s">
        <v>27</v>
      </c>
      <c r="M101" s="78">
        <v>11</v>
      </c>
    </row>
    <row r="102" spans="1:13" x14ac:dyDescent="0.25">
      <c r="A102" s="45" t="s">
        <v>226</v>
      </c>
      <c r="B102" s="48" t="s">
        <v>498</v>
      </c>
      <c r="C102" s="46">
        <v>0.36805555555555558</v>
      </c>
      <c r="D102" s="46">
        <v>0.6875</v>
      </c>
      <c r="E102" s="47">
        <f>28+6</f>
        <v>34</v>
      </c>
      <c r="F102" s="47">
        <v>27</v>
      </c>
      <c r="G102" s="48" t="s">
        <v>209</v>
      </c>
      <c r="H102" s="48" t="s">
        <v>497</v>
      </c>
      <c r="I102" s="48" t="s">
        <v>227</v>
      </c>
      <c r="J102" s="48" t="s">
        <v>228</v>
      </c>
      <c r="K102" s="48" t="s">
        <v>229</v>
      </c>
      <c r="L102" s="48" t="s">
        <v>27</v>
      </c>
      <c r="M102" s="78">
        <v>11</v>
      </c>
    </row>
    <row r="103" spans="1:13" ht="15.75" thickBot="1" x14ac:dyDescent="0.3">
      <c r="A103" s="49" t="s">
        <v>504</v>
      </c>
      <c r="B103" s="52" t="s">
        <v>498</v>
      </c>
      <c r="C103" s="50">
        <v>0.39583333333333331</v>
      </c>
      <c r="D103" s="50">
        <v>0.67708333333333337</v>
      </c>
      <c r="E103" s="51"/>
      <c r="F103" s="51"/>
      <c r="G103" s="52" t="s">
        <v>209</v>
      </c>
      <c r="H103" s="52" t="s">
        <v>497</v>
      </c>
      <c r="I103" s="52"/>
      <c r="J103" s="52" t="s">
        <v>230</v>
      </c>
      <c r="K103" s="52" t="s">
        <v>104</v>
      </c>
      <c r="L103" s="52" t="s">
        <v>41</v>
      </c>
      <c r="M103" s="72">
        <v>22</v>
      </c>
    </row>
    <row r="104" spans="1:13" ht="16.5" thickTop="1" thickBot="1" x14ac:dyDescent="0.3">
      <c r="A104" s="71" t="s">
        <v>232</v>
      </c>
      <c r="B104" s="67"/>
      <c r="C104" s="70"/>
      <c r="D104" s="70"/>
      <c r="E104" s="69">
        <v>14</v>
      </c>
      <c r="F104" s="68"/>
      <c r="G104" s="67" t="s">
        <v>232</v>
      </c>
      <c r="H104" s="67" t="s">
        <v>499</v>
      </c>
      <c r="I104" s="67"/>
      <c r="J104" s="67" t="s">
        <v>233</v>
      </c>
      <c r="K104" s="67" t="s">
        <v>104</v>
      </c>
      <c r="L104" s="67"/>
      <c r="M104" s="66"/>
    </row>
    <row r="105" spans="1:13" ht="30.75" thickTop="1" x14ac:dyDescent="0.25">
      <c r="A105" s="73" t="s">
        <v>234</v>
      </c>
      <c r="B105" s="75" t="s">
        <v>498</v>
      </c>
      <c r="C105" s="77">
        <v>0.35416666666666669</v>
      </c>
      <c r="D105" s="77">
        <v>0.41666666666666669</v>
      </c>
      <c r="E105" s="76"/>
      <c r="F105" s="76"/>
      <c r="G105" s="75" t="s">
        <v>232</v>
      </c>
      <c r="H105" s="75" t="s">
        <v>497</v>
      </c>
      <c r="I105" s="75"/>
      <c r="J105" s="75" t="s">
        <v>235</v>
      </c>
      <c r="K105" s="75" t="s">
        <v>104</v>
      </c>
      <c r="L105" s="75" t="s">
        <v>27</v>
      </c>
      <c r="M105" s="74">
        <v>20</v>
      </c>
    </row>
    <row r="106" spans="1:13" ht="15.75" thickBot="1" x14ac:dyDescent="0.3">
      <c r="A106" s="49" t="s">
        <v>236</v>
      </c>
      <c r="B106" s="52" t="s">
        <v>498</v>
      </c>
      <c r="C106" s="50">
        <v>0.35416666666666669</v>
      </c>
      <c r="D106" s="50">
        <v>0.39583333333333331</v>
      </c>
      <c r="E106" s="51"/>
      <c r="F106" s="51"/>
      <c r="G106" s="52" t="s">
        <v>232</v>
      </c>
      <c r="H106" s="52" t="s">
        <v>497</v>
      </c>
      <c r="I106" s="52"/>
      <c r="J106" s="52" t="s">
        <v>235</v>
      </c>
      <c r="K106" s="52" t="s">
        <v>104</v>
      </c>
      <c r="L106" s="52" t="s">
        <v>27</v>
      </c>
      <c r="M106" s="72">
        <v>20</v>
      </c>
    </row>
    <row r="107" spans="1:13" ht="16.5" thickTop="1" thickBot="1" x14ac:dyDescent="0.3">
      <c r="A107" s="71" t="s">
        <v>237</v>
      </c>
      <c r="B107" s="67"/>
      <c r="C107" s="70"/>
      <c r="D107" s="70"/>
      <c r="E107" s="69"/>
      <c r="F107" s="68"/>
      <c r="G107" s="67" t="s">
        <v>237</v>
      </c>
      <c r="H107" s="67" t="s">
        <v>499</v>
      </c>
      <c r="I107" s="67"/>
      <c r="J107" s="67" t="s">
        <v>238</v>
      </c>
      <c r="K107" s="67" t="s">
        <v>104</v>
      </c>
      <c r="L107" s="67"/>
      <c r="M107" s="66"/>
    </row>
    <row r="108" spans="1:13" ht="16.5" thickTop="1" thickBot="1" x14ac:dyDescent="0.3">
      <c r="A108" s="65" t="s">
        <v>239</v>
      </c>
      <c r="B108" s="62" t="s">
        <v>498</v>
      </c>
      <c r="C108" s="64">
        <v>0.40625</v>
      </c>
      <c r="D108" s="64">
        <v>0.48958333333333331</v>
      </c>
      <c r="E108" s="63"/>
      <c r="F108" s="63"/>
      <c r="G108" s="62" t="s">
        <v>237</v>
      </c>
      <c r="H108" s="62" t="s">
        <v>497</v>
      </c>
      <c r="I108" s="62"/>
      <c r="J108" s="62" t="s">
        <v>240</v>
      </c>
      <c r="K108" s="62" t="s">
        <v>104</v>
      </c>
      <c r="L108" s="62" t="s">
        <v>134</v>
      </c>
      <c r="M108" s="61">
        <v>10</v>
      </c>
    </row>
    <row r="109" spans="1:13" ht="16.5" thickTop="1" thickBot="1" x14ac:dyDescent="0.3">
      <c r="A109" s="71" t="s">
        <v>241</v>
      </c>
      <c r="B109" s="67"/>
      <c r="C109" s="70"/>
      <c r="D109" s="70"/>
      <c r="E109" s="69"/>
      <c r="F109" s="68"/>
      <c r="G109" s="67" t="s">
        <v>501</v>
      </c>
      <c r="H109" s="67" t="s">
        <v>499</v>
      </c>
      <c r="I109" s="67"/>
      <c r="J109" s="67"/>
      <c r="K109" s="67" t="s">
        <v>503</v>
      </c>
      <c r="L109" s="67"/>
      <c r="M109" s="66"/>
    </row>
    <row r="110" spans="1:13" ht="16.5" thickTop="1" thickBot="1" x14ac:dyDescent="0.3">
      <c r="A110" s="65" t="s">
        <v>502</v>
      </c>
      <c r="B110" s="62" t="s">
        <v>498</v>
      </c>
      <c r="C110" s="64">
        <v>0.54166666666666663</v>
      </c>
      <c r="D110" s="64">
        <v>0.6875</v>
      </c>
      <c r="E110" s="63">
        <v>14</v>
      </c>
      <c r="F110" s="63">
        <v>11</v>
      </c>
      <c r="G110" s="62" t="s">
        <v>501</v>
      </c>
      <c r="H110" s="62" t="s">
        <v>497</v>
      </c>
      <c r="I110" s="62" t="s">
        <v>231</v>
      </c>
      <c r="J110" s="62" t="s">
        <v>242</v>
      </c>
      <c r="K110" s="62" t="s">
        <v>148</v>
      </c>
      <c r="L110" s="62" t="s">
        <v>27</v>
      </c>
      <c r="M110" s="61">
        <v>14</v>
      </c>
    </row>
    <row r="111" spans="1:13" ht="16.5" thickTop="1" thickBot="1" x14ac:dyDescent="0.3">
      <c r="A111" s="71" t="s">
        <v>243</v>
      </c>
      <c r="B111" s="67"/>
      <c r="C111" s="70"/>
      <c r="D111" s="70"/>
      <c r="E111" s="69"/>
      <c r="F111" s="68"/>
      <c r="G111" s="67" t="s">
        <v>243</v>
      </c>
      <c r="H111" s="67" t="s">
        <v>499</v>
      </c>
      <c r="I111" s="67"/>
      <c r="J111" s="67" t="s">
        <v>500</v>
      </c>
      <c r="K111" s="67" t="s">
        <v>104</v>
      </c>
      <c r="L111" s="67"/>
      <c r="M111" s="66"/>
    </row>
    <row r="112" spans="1:13" ht="15.75" thickTop="1" x14ac:dyDescent="0.25">
      <c r="A112" s="73" t="s">
        <v>244</v>
      </c>
      <c r="B112" s="75" t="s">
        <v>498</v>
      </c>
      <c r="C112" s="77">
        <v>0.54166666666666663</v>
      </c>
      <c r="D112" s="77">
        <v>0.61458333333333337</v>
      </c>
      <c r="E112" s="76"/>
      <c r="F112" s="76"/>
      <c r="G112" s="75" t="s">
        <v>243</v>
      </c>
      <c r="H112" s="75" t="s">
        <v>497</v>
      </c>
      <c r="I112" s="75"/>
      <c r="J112" s="75" t="s">
        <v>245</v>
      </c>
      <c r="K112" s="75" t="s">
        <v>104</v>
      </c>
      <c r="L112" s="75" t="s">
        <v>134</v>
      </c>
      <c r="M112" s="74">
        <v>10</v>
      </c>
    </row>
    <row r="113" spans="1:13" ht="30" x14ac:dyDescent="0.25">
      <c r="A113" s="45" t="s">
        <v>246</v>
      </c>
      <c r="B113" s="48" t="s">
        <v>498</v>
      </c>
      <c r="C113" s="46">
        <v>0.54166666666666663</v>
      </c>
      <c r="D113" s="46">
        <v>0.61458333333333337</v>
      </c>
      <c r="E113" s="47"/>
      <c r="F113" s="47"/>
      <c r="G113" s="48" t="s">
        <v>243</v>
      </c>
      <c r="H113" s="48" t="s">
        <v>497</v>
      </c>
      <c r="I113" s="48"/>
      <c r="J113" s="48" t="s">
        <v>247</v>
      </c>
      <c r="K113" s="48" t="s">
        <v>104</v>
      </c>
      <c r="L113" s="48" t="s">
        <v>27</v>
      </c>
      <c r="M113" s="78">
        <v>20</v>
      </c>
    </row>
    <row r="114" spans="1:13" ht="30.75" thickBot="1" x14ac:dyDescent="0.3">
      <c r="A114" s="49" t="s">
        <v>248</v>
      </c>
      <c r="B114" s="52" t="s">
        <v>498</v>
      </c>
      <c r="C114" s="50">
        <v>0.54236111111111118</v>
      </c>
      <c r="D114" s="50">
        <v>0.61458333333333337</v>
      </c>
      <c r="E114" s="51"/>
      <c r="F114" s="51"/>
      <c r="G114" s="52" t="s">
        <v>243</v>
      </c>
      <c r="H114" s="52" t="s">
        <v>497</v>
      </c>
      <c r="I114" s="52" t="s">
        <v>126</v>
      </c>
      <c r="J114" s="52" t="s">
        <v>249</v>
      </c>
      <c r="K114" s="52" t="s">
        <v>104</v>
      </c>
      <c r="L114" s="52" t="s">
        <v>128</v>
      </c>
      <c r="M114" s="72"/>
    </row>
    <row r="115" spans="1:13" ht="16.5" thickTop="1" thickBot="1" x14ac:dyDescent="0.3">
      <c r="A115" s="71" t="s">
        <v>250</v>
      </c>
      <c r="B115" s="67"/>
      <c r="C115" s="70"/>
      <c r="D115" s="70"/>
      <c r="E115" s="69"/>
      <c r="F115" s="68"/>
      <c r="G115" s="67" t="s">
        <v>250</v>
      </c>
      <c r="H115" s="67" t="s">
        <v>499</v>
      </c>
      <c r="I115" s="67"/>
      <c r="J115" s="67" t="s">
        <v>251</v>
      </c>
      <c r="K115" s="67" t="s">
        <v>104</v>
      </c>
      <c r="L115" s="67"/>
      <c r="M115" s="66"/>
    </row>
    <row r="116" spans="1:13" ht="16.5" thickTop="1" thickBot="1" x14ac:dyDescent="0.3">
      <c r="A116" s="73" t="s">
        <v>252</v>
      </c>
      <c r="B116" s="75" t="s">
        <v>498</v>
      </c>
      <c r="C116" s="77">
        <v>0.625</v>
      </c>
      <c r="D116" s="77">
        <v>0.70833333333333337</v>
      </c>
      <c r="E116" s="76"/>
      <c r="F116" s="76"/>
      <c r="G116" s="75" t="s">
        <v>250</v>
      </c>
      <c r="H116" s="75" t="s">
        <v>497</v>
      </c>
      <c r="I116" s="75"/>
      <c r="J116" s="75" t="s">
        <v>253</v>
      </c>
      <c r="K116" s="75" t="s">
        <v>104</v>
      </c>
      <c r="L116" s="75" t="s">
        <v>111</v>
      </c>
      <c r="M116" s="74">
        <v>12</v>
      </c>
    </row>
    <row r="117" spans="1:13" ht="16.5" thickTop="1" thickBot="1" x14ac:dyDescent="0.3">
      <c r="A117" s="73" t="s">
        <v>254</v>
      </c>
      <c r="B117" s="52" t="s">
        <v>498</v>
      </c>
      <c r="C117" s="50">
        <v>0.625</v>
      </c>
      <c r="D117" s="50">
        <v>0.6875</v>
      </c>
      <c r="E117" s="51"/>
      <c r="F117" s="51"/>
      <c r="G117" s="52" t="s">
        <v>250</v>
      </c>
      <c r="H117" s="52" t="s">
        <v>497</v>
      </c>
      <c r="I117" s="52"/>
      <c r="J117" s="52" t="s">
        <v>255</v>
      </c>
      <c r="K117" s="52"/>
      <c r="L117" s="52" t="s">
        <v>128</v>
      </c>
      <c r="M117" s="72"/>
    </row>
    <row r="118" spans="1:13" ht="16.5" thickTop="1" thickBot="1" x14ac:dyDescent="0.3">
      <c r="A118" s="71" t="s">
        <v>256</v>
      </c>
      <c r="B118" s="67"/>
      <c r="C118" s="70"/>
      <c r="D118" s="70"/>
      <c r="E118" s="69"/>
      <c r="F118" s="68"/>
      <c r="G118" s="67" t="s">
        <v>256</v>
      </c>
      <c r="H118" s="67" t="s">
        <v>499</v>
      </c>
      <c r="I118" s="67"/>
      <c r="J118" s="67"/>
      <c r="K118" s="67"/>
      <c r="L118" s="67"/>
      <c r="M118" s="66"/>
    </row>
    <row r="119" spans="1:13" ht="16.5" thickTop="1" thickBot="1" x14ac:dyDescent="0.3">
      <c r="A119" s="65" t="s">
        <v>257</v>
      </c>
      <c r="B119" s="62" t="s">
        <v>498</v>
      </c>
      <c r="C119" s="64">
        <v>0.83333333333333337</v>
      </c>
      <c r="D119" s="64">
        <v>0.97916666666666663</v>
      </c>
      <c r="E119" s="63">
        <v>14</v>
      </c>
      <c r="F119" s="63">
        <v>11</v>
      </c>
      <c r="G119" s="62" t="s">
        <v>256</v>
      </c>
      <c r="H119" s="62" t="s">
        <v>497</v>
      </c>
      <c r="I119" s="62" t="s">
        <v>258</v>
      </c>
      <c r="J119" s="62"/>
      <c r="K119" s="62"/>
      <c r="L119" s="62"/>
      <c r="M119" s="61">
        <v>20</v>
      </c>
    </row>
    <row r="120" spans="1:13" ht="15.75" thickTop="1" x14ac:dyDescent="0.25"/>
  </sheetData>
  <autoFilter ref="A2:M119" xr:uid="{00000000-0001-0000-0000-000000000000}"/>
  <conditionalFormatting sqref="A1:A10 A12:A15 A17:A36 A38:A39 A41:A42 A44:A45 A47:A49 A51:A53 A55:A62 A64:A66 A68:A70 A72 A74:A75 A77:A80 A82 A84:A87 A89:A103 A108 A105:A106 A110 A112:A114 A119:A1048576 A116:A117">
    <cfRule type="duplicateValues" dxfId="23" priority="24"/>
  </conditionalFormatting>
  <conditionalFormatting sqref="A11">
    <cfRule type="duplicateValues" dxfId="22" priority="23"/>
  </conditionalFormatting>
  <conditionalFormatting sqref="A16">
    <cfRule type="duplicateValues" dxfId="21" priority="22"/>
  </conditionalFormatting>
  <conditionalFormatting sqref="A37">
    <cfRule type="duplicateValues" dxfId="20" priority="21"/>
  </conditionalFormatting>
  <conditionalFormatting sqref="A40">
    <cfRule type="duplicateValues" dxfId="19" priority="20"/>
  </conditionalFormatting>
  <conditionalFormatting sqref="A43">
    <cfRule type="duplicateValues" dxfId="18" priority="19"/>
  </conditionalFormatting>
  <conditionalFormatting sqref="A46">
    <cfRule type="duplicateValues" dxfId="17" priority="18"/>
  </conditionalFormatting>
  <conditionalFormatting sqref="A50">
    <cfRule type="duplicateValues" dxfId="16" priority="17"/>
  </conditionalFormatting>
  <conditionalFormatting sqref="A54">
    <cfRule type="duplicateValues" dxfId="15" priority="16"/>
  </conditionalFormatting>
  <conditionalFormatting sqref="A63">
    <cfRule type="duplicateValues" dxfId="14" priority="15"/>
  </conditionalFormatting>
  <conditionalFormatting sqref="A67">
    <cfRule type="duplicateValues" dxfId="13" priority="14"/>
  </conditionalFormatting>
  <conditionalFormatting sqref="A71">
    <cfRule type="duplicateValues" dxfId="12" priority="13"/>
  </conditionalFormatting>
  <conditionalFormatting sqref="A73">
    <cfRule type="duplicateValues" dxfId="11" priority="12"/>
  </conditionalFormatting>
  <conditionalFormatting sqref="A76">
    <cfRule type="duplicateValues" dxfId="10" priority="11"/>
  </conditionalFormatting>
  <conditionalFormatting sqref="A81">
    <cfRule type="duplicateValues" dxfId="9" priority="10"/>
  </conditionalFormatting>
  <conditionalFormatting sqref="A83">
    <cfRule type="duplicateValues" dxfId="8" priority="9"/>
  </conditionalFormatting>
  <conditionalFormatting sqref="A88">
    <cfRule type="duplicateValues" dxfId="7" priority="8"/>
  </conditionalFormatting>
  <conditionalFormatting sqref="A107">
    <cfRule type="duplicateValues" dxfId="6" priority="7"/>
  </conditionalFormatting>
  <conditionalFormatting sqref="A104">
    <cfRule type="duplicateValues" dxfId="5" priority="6"/>
  </conditionalFormatting>
  <conditionalFormatting sqref="A109">
    <cfRule type="duplicateValues" dxfId="4" priority="5"/>
  </conditionalFormatting>
  <conditionalFormatting sqref="A111">
    <cfRule type="duplicateValues" dxfId="3" priority="4"/>
  </conditionalFormatting>
  <conditionalFormatting sqref="A115">
    <cfRule type="duplicateValues" dxfId="2" priority="3"/>
  </conditionalFormatting>
  <conditionalFormatting sqref="A118">
    <cfRule type="duplicateValues" dxfId="1" priority="2"/>
  </conditionalFormatting>
  <conditionalFormatting sqref="E2">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workbookViewId="0">
      <pane xSplit="1" ySplit="2" topLeftCell="B3" activePane="bottomRight" state="frozen"/>
      <selection pane="topRight" activeCell="B1" sqref="B1"/>
      <selection pane="bottomLeft" activeCell="A3" sqref="A3"/>
      <selection pane="bottomRight" activeCell="C11" sqref="C11"/>
    </sheetView>
  </sheetViews>
  <sheetFormatPr defaultColWidth="221.7109375" defaultRowHeight="15" x14ac:dyDescent="0.25"/>
  <cols>
    <col min="1" max="1" width="53.5703125" customWidth="1"/>
    <col min="2" max="2" width="26.5703125" bestFit="1" customWidth="1"/>
    <col min="3" max="3" width="54.28515625" bestFit="1" customWidth="1"/>
    <col min="4" max="4" width="8.7109375" customWidth="1"/>
    <col min="5" max="5" width="9.7109375" customWidth="1"/>
    <col min="6" max="6" width="12.5703125" bestFit="1" customWidth="1"/>
    <col min="7" max="7" width="29.85546875" bestFit="1" customWidth="1"/>
    <col min="8" max="8" width="34.28515625" customWidth="1"/>
  </cols>
  <sheetData>
    <row r="1" spans="1:8" ht="22.5" thickTop="1" thickBot="1" x14ac:dyDescent="0.4">
      <c r="A1" s="55" t="s">
        <v>0</v>
      </c>
      <c r="B1" s="56"/>
      <c r="C1" s="56"/>
      <c r="D1" s="56"/>
      <c r="E1" s="56"/>
      <c r="F1" s="57"/>
      <c r="G1" s="17"/>
      <c r="H1" s="18" t="s">
        <v>1</v>
      </c>
    </row>
    <row r="2" spans="1:8" ht="30.75" thickTop="1" x14ac:dyDescent="0.25">
      <c r="A2" s="19" t="s">
        <v>2</v>
      </c>
      <c r="B2" s="21" t="s">
        <v>259</v>
      </c>
      <c r="C2" s="21" t="s">
        <v>8</v>
      </c>
      <c r="D2" s="22" t="s">
        <v>260</v>
      </c>
      <c r="E2" s="22" t="s">
        <v>261</v>
      </c>
      <c r="F2" s="21" t="s">
        <v>7</v>
      </c>
      <c r="G2" s="21" t="s">
        <v>5</v>
      </c>
      <c r="H2" s="23" t="s">
        <v>262</v>
      </c>
    </row>
    <row r="3" spans="1:8" x14ac:dyDescent="0.25">
      <c r="A3" s="4" t="s">
        <v>263</v>
      </c>
      <c r="B3" s="26">
        <v>44806</v>
      </c>
      <c r="C3" s="5"/>
      <c r="D3" s="6"/>
      <c r="E3" s="6"/>
      <c r="F3" s="5"/>
      <c r="G3" s="5"/>
      <c r="H3" s="27"/>
    </row>
    <row r="4" spans="1:8" x14ac:dyDescent="0.25">
      <c r="A4" s="7" t="s">
        <v>264</v>
      </c>
      <c r="B4" s="13">
        <v>44806</v>
      </c>
      <c r="C4" s="8" t="s">
        <v>263</v>
      </c>
      <c r="D4" s="9">
        <v>10</v>
      </c>
      <c r="E4" s="9">
        <v>8</v>
      </c>
      <c r="F4" s="8">
        <v>32</v>
      </c>
      <c r="G4" s="8" t="s">
        <v>265</v>
      </c>
      <c r="H4" s="24"/>
    </row>
    <row r="5" spans="1:8" x14ac:dyDescent="0.25">
      <c r="A5" s="7" t="s">
        <v>266</v>
      </c>
      <c r="B5" s="13">
        <v>44806</v>
      </c>
      <c r="C5" s="8" t="s">
        <v>263</v>
      </c>
      <c r="D5" s="9">
        <v>21</v>
      </c>
      <c r="E5" s="9">
        <v>17</v>
      </c>
      <c r="F5" s="8">
        <v>8</v>
      </c>
      <c r="G5" s="8" t="s">
        <v>267</v>
      </c>
      <c r="H5" s="24"/>
    </row>
    <row r="6" spans="1:8" x14ac:dyDescent="0.25">
      <c r="A6" s="7" t="s">
        <v>268</v>
      </c>
      <c r="B6" s="13">
        <v>44806</v>
      </c>
      <c r="C6" s="8" t="s">
        <v>263</v>
      </c>
      <c r="D6" s="9"/>
      <c r="E6" s="9"/>
      <c r="F6" s="8"/>
      <c r="G6" s="8"/>
      <c r="H6" s="24"/>
    </row>
    <row r="7" spans="1:8" x14ac:dyDescent="0.25">
      <c r="A7" s="4" t="s">
        <v>269</v>
      </c>
      <c r="B7" s="26">
        <v>44806</v>
      </c>
      <c r="C7" s="5"/>
      <c r="D7" s="6"/>
      <c r="E7" s="6"/>
      <c r="F7" s="5"/>
      <c r="G7" s="5"/>
      <c r="H7" s="27"/>
    </row>
    <row r="8" spans="1:8" x14ac:dyDescent="0.25">
      <c r="A8" s="7" t="s">
        <v>266</v>
      </c>
      <c r="B8" s="13">
        <v>44806</v>
      </c>
      <c r="C8" s="8" t="s">
        <v>269</v>
      </c>
      <c r="D8" s="9"/>
      <c r="E8" s="9"/>
      <c r="F8" s="8">
        <v>12</v>
      </c>
      <c r="G8" s="8" t="s">
        <v>270</v>
      </c>
      <c r="H8" s="24"/>
    </row>
    <row r="9" spans="1:8" x14ac:dyDescent="0.25">
      <c r="A9" s="7" t="s">
        <v>271</v>
      </c>
      <c r="B9" s="13">
        <v>44806</v>
      </c>
      <c r="C9" s="8" t="s">
        <v>269</v>
      </c>
      <c r="D9" s="9"/>
      <c r="E9" s="9"/>
      <c r="F9" s="8">
        <v>24</v>
      </c>
      <c r="G9" s="8" t="s">
        <v>272</v>
      </c>
      <c r="H9" s="24"/>
    </row>
    <row r="10" spans="1:8" x14ac:dyDescent="0.25">
      <c r="A10" s="7" t="s">
        <v>264</v>
      </c>
      <c r="B10" s="13">
        <v>44806</v>
      </c>
      <c r="C10" s="8" t="s">
        <v>269</v>
      </c>
      <c r="D10" s="9"/>
      <c r="E10" s="9"/>
      <c r="F10" s="8">
        <v>30</v>
      </c>
      <c r="G10" s="8" t="s">
        <v>273</v>
      </c>
      <c r="H10" s="24"/>
    </row>
    <row r="11" spans="1:8" ht="45" x14ac:dyDescent="0.25">
      <c r="A11" s="7" t="s">
        <v>274</v>
      </c>
      <c r="B11" s="13">
        <v>44806</v>
      </c>
      <c r="C11" s="8" t="s">
        <v>269</v>
      </c>
      <c r="D11" s="9">
        <v>10</v>
      </c>
      <c r="E11" s="9">
        <v>8</v>
      </c>
      <c r="F11" s="8">
        <v>0</v>
      </c>
      <c r="G11" s="8" t="s">
        <v>275</v>
      </c>
      <c r="H11" s="24" t="s">
        <v>276</v>
      </c>
    </row>
    <row r="12" spans="1:8" x14ac:dyDescent="0.25">
      <c r="A12" s="4" t="s">
        <v>277</v>
      </c>
      <c r="B12" s="26">
        <v>44806</v>
      </c>
      <c r="C12" s="5"/>
      <c r="D12" s="6"/>
      <c r="E12" s="6"/>
      <c r="F12" s="5"/>
      <c r="G12" s="5"/>
      <c r="H12" s="27"/>
    </row>
    <row r="13" spans="1:8" x14ac:dyDescent="0.25">
      <c r="A13" s="7" t="s">
        <v>266</v>
      </c>
      <c r="B13" s="13">
        <v>44806</v>
      </c>
      <c r="C13" s="8" t="s">
        <v>278</v>
      </c>
      <c r="D13" s="9"/>
      <c r="E13" s="9"/>
      <c r="F13" s="8">
        <v>12</v>
      </c>
      <c r="G13" s="8" t="s">
        <v>279</v>
      </c>
      <c r="H13" s="24"/>
    </row>
    <row r="14" spans="1:8" x14ac:dyDescent="0.25">
      <c r="A14" s="7" t="s">
        <v>264</v>
      </c>
      <c r="B14" s="13">
        <v>44806</v>
      </c>
      <c r="C14" s="8" t="s">
        <v>278</v>
      </c>
      <c r="D14" s="9"/>
      <c r="E14" s="9"/>
      <c r="F14" s="8">
        <v>20</v>
      </c>
      <c r="G14" s="8" t="s">
        <v>280</v>
      </c>
      <c r="H14" s="24"/>
    </row>
    <row r="15" spans="1:8" x14ac:dyDescent="0.25">
      <c r="A15" s="7" t="s">
        <v>274</v>
      </c>
      <c r="B15" s="13">
        <v>44806</v>
      </c>
      <c r="C15" s="8" t="s">
        <v>278</v>
      </c>
      <c r="D15" s="9"/>
      <c r="E15" s="9"/>
      <c r="F15" s="8">
        <v>0</v>
      </c>
      <c r="G15" s="8" t="s">
        <v>281</v>
      </c>
      <c r="H15" s="24"/>
    </row>
    <row r="16" spans="1:8" ht="30" x14ac:dyDescent="0.25">
      <c r="A16" s="4" t="s">
        <v>282</v>
      </c>
      <c r="B16" s="26">
        <v>44807</v>
      </c>
      <c r="C16" s="5"/>
      <c r="D16" s="6"/>
      <c r="E16" s="6"/>
      <c r="F16" s="5"/>
      <c r="G16" s="5"/>
      <c r="H16" s="27"/>
    </row>
    <row r="17" spans="1:8" x14ac:dyDescent="0.25">
      <c r="A17" s="7" t="s">
        <v>283</v>
      </c>
      <c r="B17" s="13">
        <v>44807</v>
      </c>
      <c r="C17" s="8" t="s">
        <v>282</v>
      </c>
      <c r="D17" s="9"/>
      <c r="E17" s="9"/>
      <c r="F17" s="8">
        <v>11</v>
      </c>
      <c r="G17" s="8" t="s">
        <v>284</v>
      </c>
      <c r="H17" s="24"/>
    </row>
    <row r="18" spans="1:8" x14ac:dyDescent="0.25">
      <c r="A18" s="7" t="s">
        <v>285</v>
      </c>
      <c r="B18" s="13">
        <v>44807</v>
      </c>
      <c r="C18" s="8" t="s">
        <v>282</v>
      </c>
      <c r="D18" s="9"/>
      <c r="E18" s="9"/>
      <c r="F18" s="8">
        <v>6</v>
      </c>
      <c r="G18" s="8" t="s">
        <v>286</v>
      </c>
      <c r="H18" s="24"/>
    </row>
    <row r="19" spans="1:8" x14ac:dyDescent="0.25">
      <c r="A19" s="7" t="s">
        <v>287</v>
      </c>
      <c r="B19" s="13">
        <v>44807</v>
      </c>
      <c r="C19" s="8" t="s">
        <v>282</v>
      </c>
      <c r="D19" s="9"/>
      <c r="E19" s="9"/>
      <c r="F19" s="8">
        <v>2</v>
      </c>
      <c r="G19" s="8" t="s">
        <v>288</v>
      </c>
      <c r="H19" s="24"/>
    </row>
    <row r="20" spans="1:8" x14ac:dyDescent="0.25">
      <c r="A20" s="7" t="s">
        <v>289</v>
      </c>
      <c r="B20" s="13">
        <v>44807</v>
      </c>
      <c r="C20" s="8" t="s">
        <v>282</v>
      </c>
      <c r="D20" s="9"/>
      <c r="E20" s="9"/>
      <c r="F20" s="8">
        <v>11</v>
      </c>
      <c r="G20" s="8" t="s">
        <v>290</v>
      </c>
      <c r="H20" s="24"/>
    </row>
    <row r="21" spans="1:8" x14ac:dyDescent="0.25">
      <c r="A21" s="7" t="s">
        <v>291</v>
      </c>
      <c r="B21" s="13">
        <v>44807</v>
      </c>
      <c r="C21" s="8" t="s">
        <v>282</v>
      </c>
      <c r="D21" s="9"/>
      <c r="E21" s="9"/>
      <c r="F21" s="8">
        <v>19</v>
      </c>
      <c r="G21" s="8" t="s">
        <v>292</v>
      </c>
      <c r="H21" s="24"/>
    </row>
    <row r="22" spans="1:8" x14ac:dyDescent="0.25">
      <c r="A22" s="7" t="s">
        <v>293</v>
      </c>
      <c r="B22" s="13">
        <v>44807</v>
      </c>
      <c r="C22" s="8" t="s">
        <v>282</v>
      </c>
      <c r="D22" s="9"/>
      <c r="E22" s="9"/>
      <c r="F22" s="8">
        <v>2</v>
      </c>
      <c r="G22" s="8" t="s">
        <v>294</v>
      </c>
      <c r="H22" s="24"/>
    </row>
    <row r="23" spans="1:8" x14ac:dyDescent="0.25">
      <c r="A23" s="4" t="s">
        <v>295</v>
      </c>
      <c r="B23" s="26">
        <v>44808</v>
      </c>
      <c r="C23" s="5"/>
      <c r="D23" s="6"/>
      <c r="E23" s="6"/>
      <c r="F23" s="5"/>
      <c r="G23" s="5"/>
      <c r="H23" s="27"/>
    </row>
    <row r="24" spans="1:8" x14ac:dyDescent="0.25">
      <c r="A24" s="7" t="s">
        <v>264</v>
      </c>
      <c r="B24" s="13">
        <v>44808</v>
      </c>
      <c r="C24" s="8" t="s">
        <v>295</v>
      </c>
      <c r="D24" s="9"/>
      <c r="E24" s="9"/>
      <c r="F24" s="8">
        <v>20</v>
      </c>
      <c r="G24" s="8" t="s">
        <v>296</v>
      </c>
      <c r="H24" s="24"/>
    </row>
    <row r="25" spans="1:8" x14ac:dyDescent="0.25">
      <c r="A25" s="7" t="s">
        <v>266</v>
      </c>
      <c r="B25" s="13">
        <v>44808</v>
      </c>
      <c r="C25" s="8" t="s">
        <v>295</v>
      </c>
      <c r="D25" s="9"/>
      <c r="E25" s="9"/>
      <c r="F25" s="8">
        <v>12</v>
      </c>
      <c r="G25" s="8" t="s">
        <v>297</v>
      </c>
      <c r="H25" s="24"/>
    </row>
    <row r="26" spans="1:8" x14ac:dyDescent="0.25">
      <c r="A26" s="7" t="s">
        <v>298</v>
      </c>
      <c r="B26" s="13">
        <v>44808</v>
      </c>
      <c r="C26" s="8" t="s">
        <v>295</v>
      </c>
      <c r="D26" s="9"/>
      <c r="E26" s="9"/>
      <c r="F26" s="8">
        <v>0</v>
      </c>
      <c r="G26" s="8" t="s">
        <v>299</v>
      </c>
      <c r="H26" s="24"/>
    </row>
    <row r="27" spans="1:8" x14ac:dyDescent="0.25">
      <c r="A27" s="4" t="s">
        <v>300</v>
      </c>
      <c r="B27" s="26">
        <v>44808</v>
      </c>
      <c r="C27" s="5"/>
      <c r="D27" s="6"/>
      <c r="E27" s="6"/>
      <c r="F27" s="5"/>
      <c r="G27" s="5"/>
      <c r="H27" s="27"/>
    </row>
    <row r="28" spans="1:8" x14ac:dyDescent="0.25">
      <c r="A28" s="7" t="s">
        <v>301</v>
      </c>
      <c r="B28" s="13">
        <v>44808</v>
      </c>
      <c r="C28" s="8" t="s">
        <v>300</v>
      </c>
      <c r="D28" s="9">
        <v>10</v>
      </c>
      <c r="E28" s="9">
        <v>8</v>
      </c>
      <c r="F28" s="8">
        <v>16</v>
      </c>
      <c r="G28" s="8" t="s">
        <v>302</v>
      </c>
      <c r="H28" s="24"/>
    </row>
    <row r="29" spans="1:8" x14ac:dyDescent="0.25">
      <c r="A29" s="7" t="s">
        <v>271</v>
      </c>
      <c r="B29" s="13">
        <v>44808</v>
      </c>
      <c r="C29" s="8" t="s">
        <v>300</v>
      </c>
      <c r="D29" s="9">
        <v>12</v>
      </c>
      <c r="E29" s="9">
        <v>9</v>
      </c>
      <c r="F29" s="8">
        <v>6</v>
      </c>
      <c r="G29" s="8" t="s">
        <v>303</v>
      </c>
      <c r="H29" s="24"/>
    </row>
    <row r="30" spans="1:8" x14ac:dyDescent="0.25">
      <c r="A30" s="7" t="s">
        <v>304</v>
      </c>
      <c r="B30" s="13">
        <v>44808</v>
      </c>
      <c r="C30" s="8" t="s">
        <v>300</v>
      </c>
      <c r="D30" s="9">
        <v>12</v>
      </c>
      <c r="E30" s="9">
        <v>9</v>
      </c>
      <c r="F30" s="8">
        <v>8</v>
      </c>
      <c r="G30" s="8" t="s">
        <v>305</v>
      </c>
      <c r="H30" s="24"/>
    </row>
    <row r="31" spans="1:8" ht="15.75" thickBot="1" x14ac:dyDescent="0.3">
      <c r="A31" s="10" t="s">
        <v>306</v>
      </c>
      <c r="B31" s="14">
        <v>44809</v>
      </c>
      <c r="C31" s="11" t="s">
        <v>300</v>
      </c>
      <c r="D31" s="12"/>
      <c r="E31" s="12"/>
      <c r="F31" s="11">
        <v>0</v>
      </c>
      <c r="G31" s="11"/>
      <c r="H31" s="25"/>
    </row>
    <row r="32" spans="1:8" ht="15.75" thickTop="1" x14ac:dyDescent="0.25"/>
  </sheetData>
  <autoFilter ref="A2:H31" xr:uid="{00000000-0009-0000-0000-000001000000}"/>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4"/>
  <sheetViews>
    <sheetView workbookViewId="0">
      <pane xSplit="1" ySplit="2" topLeftCell="E3" activePane="bottomRight" state="frozen"/>
      <selection pane="topRight" activeCell="B1" sqref="B1"/>
      <selection pane="bottomLeft" activeCell="A3" sqref="A3"/>
      <selection pane="bottomRight" activeCell="A5" sqref="A5"/>
    </sheetView>
  </sheetViews>
  <sheetFormatPr defaultColWidth="101" defaultRowHeight="15" x14ac:dyDescent="0.25"/>
  <cols>
    <col min="1" max="1" width="57.28515625" style="1" bestFit="1" customWidth="1"/>
    <col min="2" max="3" width="26.85546875" style="3" hidden="1" customWidth="1"/>
    <col min="4" max="4" width="41.140625" style="1" hidden="1" customWidth="1"/>
    <col min="5" max="6" width="10.42578125" style="2" bestFit="1" customWidth="1"/>
    <col min="7" max="7" width="101" style="1"/>
    <col min="8" max="8" width="25.28515625" style="1" bestFit="1" customWidth="1"/>
    <col min="9" max="9" width="15.7109375" style="1" bestFit="1" customWidth="1"/>
    <col min="10" max="16384" width="101" style="1"/>
  </cols>
  <sheetData>
    <row r="1" spans="1:11" ht="22.5" thickTop="1" thickBot="1" x14ac:dyDescent="0.4">
      <c r="A1" s="55" t="s">
        <v>0</v>
      </c>
      <c r="B1" s="58"/>
      <c r="C1" s="58"/>
      <c r="D1" s="58"/>
      <c r="E1" s="58"/>
      <c r="F1" s="58"/>
      <c r="G1" s="58"/>
      <c r="H1" s="59"/>
      <c r="I1" s="53" t="s">
        <v>1</v>
      </c>
      <c r="J1" s="54"/>
      <c r="K1" s="54"/>
    </row>
    <row r="2" spans="1:11" ht="30.75" thickTop="1" x14ac:dyDescent="0.25">
      <c r="A2" s="19" t="s">
        <v>307</v>
      </c>
      <c r="B2" s="20" t="s">
        <v>308</v>
      </c>
      <c r="C2" s="20" t="s">
        <v>309</v>
      </c>
      <c r="D2" s="21" t="s">
        <v>310</v>
      </c>
      <c r="E2" s="22" t="s">
        <v>311</v>
      </c>
      <c r="F2" s="22" t="s">
        <v>261</v>
      </c>
      <c r="G2" s="21" t="s">
        <v>4</v>
      </c>
      <c r="H2" s="21" t="s">
        <v>6</v>
      </c>
      <c r="I2" s="21" t="s">
        <v>312</v>
      </c>
    </row>
    <row r="3" spans="1:11" ht="150" x14ac:dyDescent="0.25">
      <c r="A3" s="7" t="s">
        <v>313</v>
      </c>
      <c r="B3" s="13">
        <v>44805</v>
      </c>
      <c r="C3" s="13">
        <v>44809</v>
      </c>
      <c r="D3" s="8" t="s">
        <v>314</v>
      </c>
      <c r="E3" s="9">
        <v>35</v>
      </c>
      <c r="F3" s="9">
        <v>25</v>
      </c>
      <c r="G3" s="8" t="s">
        <v>315</v>
      </c>
      <c r="H3" s="8" t="s">
        <v>104</v>
      </c>
      <c r="I3" s="8" t="s">
        <v>316</v>
      </c>
    </row>
    <row r="4" spans="1:11" x14ac:dyDescent="0.25">
      <c r="A4" s="15" t="s">
        <v>317</v>
      </c>
      <c r="B4" s="16"/>
      <c r="C4" s="16"/>
      <c r="D4" s="16" t="s">
        <v>317</v>
      </c>
      <c r="E4" s="16"/>
      <c r="F4" s="16"/>
      <c r="G4" s="16"/>
      <c r="H4" s="16" t="s">
        <v>104</v>
      </c>
      <c r="I4" s="16" t="s">
        <v>318</v>
      </c>
    </row>
    <row r="5" spans="1:11" ht="120" x14ac:dyDescent="0.25">
      <c r="A5" s="7" t="s">
        <v>319</v>
      </c>
      <c r="B5" s="13">
        <v>44805</v>
      </c>
      <c r="C5" s="13">
        <v>44809</v>
      </c>
      <c r="D5" s="8" t="s">
        <v>320</v>
      </c>
      <c r="E5" s="9"/>
      <c r="F5" s="9"/>
      <c r="G5" s="8" t="s">
        <v>321</v>
      </c>
      <c r="H5" s="8" t="s">
        <v>104</v>
      </c>
      <c r="I5" s="8" t="s">
        <v>318</v>
      </c>
    </row>
    <row r="6" spans="1:11" ht="75" x14ac:dyDescent="0.25">
      <c r="A6" s="7" t="s">
        <v>322</v>
      </c>
      <c r="B6" s="13">
        <v>44805</v>
      </c>
      <c r="C6" s="13">
        <v>44809</v>
      </c>
      <c r="D6" s="8" t="s">
        <v>320</v>
      </c>
      <c r="E6" s="9"/>
      <c r="F6" s="9"/>
      <c r="G6" s="8" t="s">
        <v>323</v>
      </c>
      <c r="H6" s="8" t="s">
        <v>104</v>
      </c>
      <c r="I6" s="8" t="s">
        <v>318</v>
      </c>
    </row>
    <row r="7" spans="1:11" ht="75" x14ac:dyDescent="0.25">
      <c r="A7" s="7" t="s">
        <v>324</v>
      </c>
      <c r="B7" s="13">
        <v>44805</v>
      </c>
      <c r="C7" s="13">
        <v>44809</v>
      </c>
      <c r="D7" s="8" t="s">
        <v>320</v>
      </c>
      <c r="E7" s="9">
        <v>225</v>
      </c>
      <c r="F7" s="9">
        <v>150</v>
      </c>
      <c r="G7" s="8" t="s">
        <v>323</v>
      </c>
      <c r="H7" s="8" t="s">
        <v>104</v>
      </c>
      <c r="I7" s="8" t="s">
        <v>318</v>
      </c>
    </row>
    <row r="8" spans="1:11" ht="60" x14ac:dyDescent="0.25">
      <c r="A8" s="7" t="s">
        <v>325</v>
      </c>
      <c r="B8" s="13">
        <v>44805</v>
      </c>
      <c r="C8" s="13">
        <v>44809</v>
      </c>
      <c r="D8" s="8" t="s">
        <v>320</v>
      </c>
      <c r="E8" s="9">
        <v>225</v>
      </c>
      <c r="F8" s="9">
        <v>150</v>
      </c>
      <c r="G8" s="8" t="s">
        <v>326</v>
      </c>
      <c r="H8" s="8" t="s">
        <v>104</v>
      </c>
      <c r="I8" s="8" t="s">
        <v>318</v>
      </c>
    </row>
    <row r="9" spans="1:11" ht="75" x14ac:dyDescent="0.25">
      <c r="A9" s="7" t="s">
        <v>327</v>
      </c>
      <c r="B9" s="13">
        <v>44805</v>
      </c>
      <c r="C9" s="13">
        <v>44809</v>
      </c>
      <c r="D9" s="8" t="s">
        <v>320</v>
      </c>
      <c r="E9" s="9">
        <v>225</v>
      </c>
      <c r="F9" s="9">
        <v>150</v>
      </c>
      <c r="G9" s="8" t="s">
        <v>323</v>
      </c>
      <c r="H9" s="8" t="s">
        <v>104</v>
      </c>
      <c r="I9" s="8" t="s">
        <v>318</v>
      </c>
    </row>
    <row r="10" spans="1:11" ht="90" x14ac:dyDescent="0.25">
      <c r="A10" s="7" t="s">
        <v>328</v>
      </c>
      <c r="B10" s="13">
        <v>44805</v>
      </c>
      <c r="C10" s="13">
        <v>44809</v>
      </c>
      <c r="D10" s="8" t="s">
        <v>320</v>
      </c>
      <c r="E10" s="9">
        <v>115</v>
      </c>
      <c r="F10" s="9">
        <v>75</v>
      </c>
      <c r="G10" s="8" t="s">
        <v>329</v>
      </c>
      <c r="H10" s="8" t="s">
        <v>104</v>
      </c>
      <c r="I10" s="8" t="s">
        <v>318</v>
      </c>
    </row>
    <row r="11" spans="1:11" ht="90" x14ac:dyDescent="0.25">
      <c r="A11" s="7" t="s">
        <v>330</v>
      </c>
      <c r="B11" s="13">
        <v>44805</v>
      </c>
      <c r="C11" s="13">
        <v>44809</v>
      </c>
      <c r="D11" s="8" t="s">
        <v>320</v>
      </c>
      <c r="E11" s="9">
        <v>115</v>
      </c>
      <c r="F11" s="9">
        <v>75</v>
      </c>
      <c r="G11" s="8" t="s">
        <v>331</v>
      </c>
      <c r="H11" s="8" t="s">
        <v>104</v>
      </c>
      <c r="I11" s="8" t="s">
        <v>318</v>
      </c>
    </row>
    <row r="12" spans="1:11" ht="90" x14ac:dyDescent="0.25">
      <c r="A12" s="7" t="s">
        <v>332</v>
      </c>
      <c r="B12" s="13">
        <v>44805</v>
      </c>
      <c r="C12" s="13">
        <v>44809</v>
      </c>
      <c r="D12" s="8" t="s">
        <v>320</v>
      </c>
      <c r="E12" s="9">
        <v>115</v>
      </c>
      <c r="F12" s="9">
        <v>75</v>
      </c>
      <c r="G12" s="8" t="s">
        <v>333</v>
      </c>
      <c r="H12" s="8" t="s">
        <v>104</v>
      </c>
      <c r="I12" s="8" t="s">
        <v>318</v>
      </c>
    </row>
    <row r="13" spans="1:11" ht="225" x14ac:dyDescent="0.25">
      <c r="A13" s="7" t="s">
        <v>334</v>
      </c>
      <c r="B13" s="13">
        <v>44805</v>
      </c>
      <c r="C13" s="13">
        <v>44809</v>
      </c>
      <c r="D13" s="8" t="s">
        <v>320</v>
      </c>
      <c r="E13" s="9">
        <v>225</v>
      </c>
      <c r="F13" s="9">
        <v>150</v>
      </c>
      <c r="G13" s="8" t="s">
        <v>335</v>
      </c>
      <c r="H13" s="8" t="s">
        <v>104</v>
      </c>
      <c r="I13" s="8" t="s">
        <v>318</v>
      </c>
    </row>
    <row r="14" spans="1:11" x14ac:dyDescent="0.25">
      <c r="A14" s="7" t="s">
        <v>336</v>
      </c>
      <c r="B14" s="13">
        <v>44805</v>
      </c>
      <c r="C14" s="13">
        <v>44809</v>
      </c>
      <c r="D14" s="8" t="s">
        <v>320</v>
      </c>
      <c r="E14" s="9"/>
      <c r="F14" s="9"/>
      <c r="G14" s="8" t="s">
        <v>337</v>
      </c>
      <c r="H14" s="8" t="s">
        <v>104</v>
      </c>
      <c r="I14" s="8" t="s">
        <v>318</v>
      </c>
    </row>
    <row r="15" spans="1:11" ht="30" x14ac:dyDescent="0.25">
      <c r="A15" s="7" t="s">
        <v>338</v>
      </c>
      <c r="B15" s="13">
        <v>44805</v>
      </c>
      <c r="C15" s="13">
        <v>44809</v>
      </c>
      <c r="D15" s="8" t="s">
        <v>320</v>
      </c>
      <c r="E15" s="9"/>
      <c r="F15" s="9"/>
      <c r="G15" s="8" t="s">
        <v>339</v>
      </c>
      <c r="H15" s="8" t="s">
        <v>104</v>
      </c>
      <c r="I15" s="8" t="s">
        <v>318</v>
      </c>
    </row>
    <row r="16" spans="1:11" ht="30" x14ac:dyDescent="0.25">
      <c r="A16" s="7" t="s">
        <v>340</v>
      </c>
      <c r="B16" s="13">
        <v>44805</v>
      </c>
      <c r="C16" s="13">
        <v>44809</v>
      </c>
      <c r="D16" s="8" t="s">
        <v>320</v>
      </c>
      <c r="E16" s="9"/>
      <c r="F16" s="9"/>
      <c r="G16" s="8" t="s">
        <v>341</v>
      </c>
      <c r="H16" s="8" t="s">
        <v>104</v>
      </c>
      <c r="I16" s="8" t="s">
        <v>318</v>
      </c>
    </row>
    <row r="17" spans="1:9" x14ac:dyDescent="0.25">
      <c r="A17" s="15" t="s">
        <v>342</v>
      </c>
      <c r="B17" s="16"/>
      <c r="C17" s="16"/>
      <c r="D17" s="16" t="s">
        <v>343</v>
      </c>
      <c r="E17" s="16"/>
      <c r="F17" s="16"/>
      <c r="G17" s="16"/>
      <c r="H17" s="16" t="s">
        <v>10</v>
      </c>
      <c r="I17" s="16" t="s">
        <v>318</v>
      </c>
    </row>
    <row r="18" spans="1:9" x14ac:dyDescent="0.25">
      <c r="A18" s="7" t="s">
        <v>344</v>
      </c>
      <c r="B18" s="13">
        <v>44803</v>
      </c>
      <c r="C18" s="13">
        <v>44803</v>
      </c>
      <c r="D18" s="8" t="s">
        <v>345</v>
      </c>
      <c r="E18" s="9">
        <v>20</v>
      </c>
      <c r="F18" s="9">
        <v>16</v>
      </c>
      <c r="G18" s="8" t="s">
        <v>346</v>
      </c>
      <c r="H18" s="8" t="s">
        <v>10</v>
      </c>
      <c r="I18" s="8" t="s">
        <v>347</v>
      </c>
    </row>
    <row r="19" spans="1:9" x14ac:dyDescent="0.25">
      <c r="A19" s="7" t="s">
        <v>348</v>
      </c>
      <c r="B19" s="13">
        <v>44803</v>
      </c>
      <c r="C19" s="13">
        <v>44805</v>
      </c>
      <c r="D19" s="8" t="s">
        <v>343</v>
      </c>
      <c r="E19" s="9">
        <v>528</v>
      </c>
      <c r="F19" s="9">
        <v>441</v>
      </c>
      <c r="G19" s="8" t="s">
        <v>349</v>
      </c>
      <c r="H19" s="8" t="s">
        <v>10</v>
      </c>
      <c r="I19" s="8" t="s">
        <v>318</v>
      </c>
    </row>
    <row r="20" spans="1:9" x14ac:dyDescent="0.25">
      <c r="A20" s="7" t="s">
        <v>350</v>
      </c>
      <c r="B20" s="13">
        <v>44802</v>
      </c>
      <c r="C20" s="13">
        <v>44805</v>
      </c>
      <c r="D20" s="8" t="s">
        <v>343</v>
      </c>
      <c r="E20" s="9">
        <v>739</v>
      </c>
      <c r="F20" s="9">
        <v>616</v>
      </c>
      <c r="G20" s="8" t="s">
        <v>351</v>
      </c>
      <c r="H20" s="8" t="s">
        <v>10</v>
      </c>
      <c r="I20" s="8" t="s">
        <v>318</v>
      </c>
    </row>
    <row r="21" spans="1:9" x14ac:dyDescent="0.25">
      <c r="A21" s="7" t="s">
        <v>352</v>
      </c>
      <c r="B21" s="13">
        <v>44801</v>
      </c>
      <c r="C21" s="13">
        <v>44805</v>
      </c>
      <c r="D21" s="8" t="s">
        <v>343</v>
      </c>
      <c r="E21" s="9">
        <v>950</v>
      </c>
      <c r="F21" s="9">
        <v>792</v>
      </c>
      <c r="G21" s="8" t="s">
        <v>353</v>
      </c>
      <c r="H21" s="8" t="s">
        <v>10</v>
      </c>
      <c r="I21" s="8" t="s">
        <v>318</v>
      </c>
    </row>
    <row r="22" spans="1:9" x14ac:dyDescent="0.25">
      <c r="A22" s="7" t="s">
        <v>354</v>
      </c>
      <c r="B22" s="13">
        <v>44800</v>
      </c>
      <c r="C22" s="13">
        <v>44805</v>
      </c>
      <c r="D22" s="8" t="s">
        <v>343</v>
      </c>
      <c r="E22" s="9">
        <v>1161</v>
      </c>
      <c r="F22" s="9">
        <v>968</v>
      </c>
      <c r="G22" s="8" t="s">
        <v>355</v>
      </c>
      <c r="H22" s="8" t="s">
        <v>10</v>
      </c>
      <c r="I22" s="8" t="s">
        <v>318</v>
      </c>
    </row>
    <row r="23" spans="1:9" x14ac:dyDescent="0.25">
      <c r="A23" s="7" t="s">
        <v>356</v>
      </c>
      <c r="B23" s="13">
        <v>44799</v>
      </c>
      <c r="C23" s="13">
        <v>44805</v>
      </c>
      <c r="D23" s="8" t="s">
        <v>343</v>
      </c>
      <c r="E23" s="9">
        <v>1372</v>
      </c>
      <c r="F23" s="9">
        <v>1144</v>
      </c>
      <c r="G23" s="8" t="s">
        <v>357</v>
      </c>
      <c r="H23" s="8" t="s">
        <v>10</v>
      </c>
      <c r="I23" s="8" t="s">
        <v>318</v>
      </c>
    </row>
    <row r="24" spans="1:9" x14ac:dyDescent="0.25">
      <c r="A24" s="7" t="s">
        <v>358</v>
      </c>
      <c r="B24" s="13">
        <v>44803</v>
      </c>
      <c r="C24" s="13">
        <v>44805</v>
      </c>
      <c r="D24" s="8" t="s">
        <v>343</v>
      </c>
      <c r="E24" s="9">
        <v>317</v>
      </c>
      <c r="F24" s="9">
        <v>264</v>
      </c>
      <c r="G24" s="8" t="s">
        <v>359</v>
      </c>
      <c r="H24" s="8" t="s">
        <v>10</v>
      </c>
      <c r="I24" s="8" t="s">
        <v>318</v>
      </c>
    </row>
    <row r="25" spans="1:9" x14ac:dyDescent="0.25">
      <c r="A25" s="7" t="s">
        <v>360</v>
      </c>
      <c r="B25" s="13">
        <v>44802</v>
      </c>
      <c r="C25" s="13">
        <v>44805</v>
      </c>
      <c r="D25" s="8" t="s">
        <v>343</v>
      </c>
      <c r="E25" s="9">
        <v>437</v>
      </c>
      <c r="F25" s="9">
        <v>358</v>
      </c>
      <c r="G25" s="8" t="s">
        <v>361</v>
      </c>
      <c r="H25" s="8" t="s">
        <v>10</v>
      </c>
      <c r="I25" s="8" t="s">
        <v>318</v>
      </c>
    </row>
    <row r="26" spans="1:9" x14ac:dyDescent="0.25">
      <c r="A26" s="7" t="s">
        <v>362</v>
      </c>
      <c r="B26" s="13">
        <v>44801</v>
      </c>
      <c r="C26" s="13">
        <v>44805</v>
      </c>
      <c r="D26" s="8" t="s">
        <v>343</v>
      </c>
      <c r="E26" s="9">
        <v>557</v>
      </c>
      <c r="F26" s="9">
        <v>452</v>
      </c>
      <c r="G26" s="8" t="s">
        <v>363</v>
      </c>
      <c r="H26" s="8" t="s">
        <v>10</v>
      </c>
      <c r="I26" s="8" t="s">
        <v>318</v>
      </c>
    </row>
    <row r="27" spans="1:9" x14ac:dyDescent="0.25">
      <c r="A27" s="7" t="s">
        <v>364</v>
      </c>
      <c r="B27" s="13">
        <v>44800</v>
      </c>
      <c r="C27" s="13">
        <v>44805</v>
      </c>
      <c r="D27" s="8" t="s">
        <v>343</v>
      </c>
      <c r="E27" s="9">
        <v>677</v>
      </c>
      <c r="F27" s="9">
        <v>546</v>
      </c>
      <c r="G27" s="8" t="s">
        <v>365</v>
      </c>
      <c r="H27" s="8" t="s">
        <v>10</v>
      </c>
      <c r="I27" s="8" t="s">
        <v>318</v>
      </c>
    </row>
    <row r="28" spans="1:9" x14ac:dyDescent="0.25">
      <c r="A28" s="7" t="s">
        <v>366</v>
      </c>
      <c r="B28" s="13">
        <v>44799</v>
      </c>
      <c r="C28" s="13">
        <v>44805</v>
      </c>
      <c r="D28" s="8" t="s">
        <v>343</v>
      </c>
      <c r="E28" s="9">
        <v>797</v>
      </c>
      <c r="F28" s="9">
        <v>640</v>
      </c>
      <c r="G28" s="8" t="s">
        <v>367</v>
      </c>
      <c r="H28" s="8" t="s">
        <v>10</v>
      </c>
      <c r="I28" s="8" t="s">
        <v>318</v>
      </c>
    </row>
    <row r="29" spans="1:9" x14ac:dyDescent="0.25">
      <c r="A29" s="7" t="s">
        <v>368</v>
      </c>
      <c r="B29" s="13">
        <v>44804</v>
      </c>
      <c r="C29" s="13">
        <v>44805</v>
      </c>
      <c r="D29" s="8" t="s">
        <v>343</v>
      </c>
      <c r="E29" s="9">
        <v>60</v>
      </c>
      <c r="F29" s="9">
        <v>50</v>
      </c>
      <c r="G29" s="8" t="s">
        <v>369</v>
      </c>
      <c r="H29" s="8" t="s">
        <v>10</v>
      </c>
      <c r="I29" s="8" t="s">
        <v>318</v>
      </c>
    </row>
    <row r="30" spans="1:9" x14ac:dyDescent="0.25">
      <c r="A30" s="7" t="s">
        <v>370</v>
      </c>
      <c r="B30" s="13">
        <v>44803</v>
      </c>
      <c r="C30" s="13">
        <v>44805</v>
      </c>
      <c r="D30" s="8" t="s">
        <v>343</v>
      </c>
      <c r="E30" s="9">
        <v>120</v>
      </c>
      <c r="F30" s="9">
        <v>100</v>
      </c>
      <c r="G30" s="8" t="s">
        <v>371</v>
      </c>
      <c r="H30" s="8" t="s">
        <v>10</v>
      </c>
      <c r="I30" s="8" t="s">
        <v>318</v>
      </c>
    </row>
    <row r="31" spans="1:9" ht="30" x14ac:dyDescent="0.25">
      <c r="A31" s="15" t="s">
        <v>372</v>
      </c>
      <c r="B31" s="16"/>
      <c r="C31" s="16"/>
      <c r="D31" s="16" t="s">
        <v>372</v>
      </c>
      <c r="E31" s="16"/>
      <c r="F31" s="16"/>
      <c r="G31" s="16"/>
      <c r="H31" s="16" t="s">
        <v>373</v>
      </c>
      <c r="I31" s="16" t="s">
        <v>372</v>
      </c>
    </row>
    <row r="32" spans="1:9" x14ac:dyDescent="0.25">
      <c r="A32" s="7" t="s">
        <v>374</v>
      </c>
      <c r="B32" s="13">
        <v>44778</v>
      </c>
      <c r="C32" s="13">
        <v>44812</v>
      </c>
      <c r="D32" s="8" t="s">
        <v>372</v>
      </c>
      <c r="E32" s="9">
        <v>499</v>
      </c>
      <c r="F32" s="9">
        <v>396</v>
      </c>
      <c r="G32" s="8" t="s">
        <v>375</v>
      </c>
      <c r="H32" s="8" t="s">
        <v>373</v>
      </c>
      <c r="I32" s="8" t="s">
        <v>372</v>
      </c>
    </row>
    <row r="33" spans="1:9" x14ac:dyDescent="0.25">
      <c r="A33" s="7" t="s">
        <v>376</v>
      </c>
      <c r="B33" s="13">
        <v>44778</v>
      </c>
      <c r="C33" s="13">
        <v>44812</v>
      </c>
      <c r="D33" s="8" t="s">
        <v>372</v>
      </c>
      <c r="E33" s="9">
        <v>15</v>
      </c>
      <c r="F33" s="9">
        <v>12</v>
      </c>
      <c r="G33" s="8" t="s">
        <v>375</v>
      </c>
      <c r="H33" s="8" t="s">
        <v>373</v>
      </c>
      <c r="I33" s="8" t="s">
        <v>372</v>
      </c>
    </row>
    <row r="34" spans="1:9" x14ac:dyDescent="0.25">
      <c r="A34" s="15" t="s">
        <v>377</v>
      </c>
      <c r="B34" s="16"/>
      <c r="C34" s="16"/>
      <c r="D34" s="16" t="s">
        <v>378</v>
      </c>
      <c r="E34" s="16"/>
      <c r="F34" s="16"/>
      <c r="G34" s="16"/>
      <c r="H34" s="16"/>
      <c r="I34" s="16" t="s">
        <v>379</v>
      </c>
    </row>
    <row r="35" spans="1:9" x14ac:dyDescent="0.25">
      <c r="A35" s="7" t="s">
        <v>380</v>
      </c>
      <c r="B35" s="13">
        <v>44805</v>
      </c>
      <c r="C35" s="13">
        <v>44805</v>
      </c>
      <c r="D35" s="8" t="s">
        <v>381</v>
      </c>
      <c r="E35" s="9">
        <v>50</v>
      </c>
      <c r="F35" s="9">
        <v>40</v>
      </c>
      <c r="G35" s="8"/>
      <c r="H35" s="8"/>
      <c r="I35" s="8" t="s">
        <v>379</v>
      </c>
    </row>
    <row r="36" spans="1:9" x14ac:dyDescent="0.25">
      <c r="A36" s="7" t="s">
        <v>382</v>
      </c>
      <c r="B36" s="13">
        <v>44778</v>
      </c>
      <c r="C36" s="13">
        <v>44778</v>
      </c>
      <c r="D36" s="8" t="s">
        <v>381</v>
      </c>
      <c r="E36" s="9">
        <v>50</v>
      </c>
      <c r="F36" s="9">
        <v>40</v>
      </c>
      <c r="G36" s="8"/>
      <c r="H36" s="8"/>
      <c r="I36" s="8" t="s">
        <v>379</v>
      </c>
    </row>
    <row r="37" spans="1:9" ht="30" x14ac:dyDescent="0.25">
      <c r="A37" s="7" t="s">
        <v>383</v>
      </c>
      <c r="B37" s="13">
        <v>44805</v>
      </c>
      <c r="C37" s="13">
        <v>44809</v>
      </c>
      <c r="D37" s="8" t="s">
        <v>381</v>
      </c>
      <c r="E37" s="9">
        <v>90</v>
      </c>
      <c r="F37" s="9">
        <v>70</v>
      </c>
      <c r="G37" s="8"/>
      <c r="H37" s="8"/>
      <c r="I37" s="8" t="s">
        <v>379</v>
      </c>
    </row>
    <row r="38" spans="1:9" x14ac:dyDescent="0.25">
      <c r="A38" s="15" t="s">
        <v>384</v>
      </c>
      <c r="B38" s="16"/>
      <c r="C38" s="16"/>
      <c r="D38" s="16" t="s">
        <v>378</v>
      </c>
      <c r="E38" s="16"/>
      <c r="F38" s="16"/>
      <c r="G38" s="16"/>
      <c r="H38" s="16"/>
      <c r="I38" s="16" t="s">
        <v>379</v>
      </c>
    </row>
    <row r="39" spans="1:9" x14ac:dyDescent="0.25">
      <c r="A39" s="7" t="s">
        <v>385</v>
      </c>
      <c r="B39" s="13">
        <v>44803</v>
      </c>
      <c r="C39" s="13">
        <v>44803</v>
      </c>
      <c r="D39" s="8" t="s">
        <v>386</v>
      </c>
      <c r="E39" s="28"/>
      <c r="F39" s="28">
        <v>20</v>
      </c>
      <c r="G39" s="8"/>
      <c r="H39" s="8"/>
      <c r="I39" s="8" t="s">
        <v>379</v>
      </c>
    </row>
    <row r="40" spans="1:9" x14ac:dyDescent="0.25">
      <c r="A40" s="7" t="s">
        <v>387</v>
      </c>
      <c r="B40" s="13">
        <v>44805</v>
      </c>
      <c r="C40" s="13">
        <v>44809</v>
      </c>
      <c r="D40" s="8" t="s">
        <v>381</v>
      </c>
      <c r="E40" s="9">
        <v>50</v>
      </c>
      <c r="F40" s="9">
        <v>40</v>
      </c>
      <c r="G40" s="8"/>
      <c r="H40" s="8"/>
      <c r="I40" s="8" t="s">
        <v>379</v>
      </c>
    </row>
    <row r="41" spans="1:9" ht="30" x14ac:dyDescent="0.25">
      <c r="A41" s="7" t="s">
        <v>388</v>
      </c>
      <c r="B41" s="13">
        <v>44805</v>
      </c>
      <c r="C41" s="13">
        <v>44809</v>
      </c>
      <c r="D41" s="8" t="s">
        <v>381</v>
      </c>
      <c r="E41" s="9">
        <v>90</v>
      </c>
      <c r="F41" s="9">
        <v>70</v>
      </c>
      <c r="G41" s="8"/>
      <c r="H41" s="8"/>
      <c r="I41" s="8" t="s">
        <v>379</v>
      </c>
    </row>
    <row r="42" spans="1:9" ht="45" x14ac:dyDescent="0.25">
      <c r="A42" s="7" t="s">
        <v>389</v>
      </c>
      <c r="B42" s="13">
        <v>44805</v>
      </c>
      <c r="C42" s="13">
        <v>44812</v>
      </c>
      <c r="D42" s="8" t="s">
        <v>381</v>
      </c>
      <c r="E42" s="9">
        <v>90</v>
      </c>
      <c r="F42" s="9">
        <v>70</v>
      </c>
      <c r="G42" s="8"/>
      <c r="H42" s="8"/>
      <c r="I42" s="8" t="s">
        <v>379</v>
      </c>
    </row>
    <row r="43" spans="1:9" x14ac:dyDescent="0.25">
      <c r="A43" s="15" t="s">
        <v>390</v>
      </c>
      <c r="B43" s="16"/>
      <c r="C43" s="16"/>
      <c r="D43" s="16" t="s">
        <v>378</v>
      </c>
      <c r="E43" s="16"/>
      <c r="F43" s="16"/>
      <c r="G43" s="16"/>
      <c r="H43" s="16"/>
      <c r="I43" s="16" t="s">
        <v>379</v>
      </c>
    </row>
    <row r="44" spans="1:9" ht="45" x14ac:dyDescent="0.25">
      <c r="A44" s="7" t="s">
        <v>391</v>
      </c>
      <c r="B44" s="13">
        <v>44778</v>
      </c>
      <c r="C44" s="13">
        <v>44812</v>
      </c>
      <c r="D44" s="8" t="s">
        <v>392</v>
      </c>
      <c r="E44" s="9">
        <v>90</v>
      </c>
      <c r="F44" s="9">
        <v>70</v>
      </c>
      <c r="G44" s="8" t="s">
        <v>393</v>
      </c>
      <c r="H44" s="8"/>
      <c r="I44" s="8" t="s">
        <v>379</v>
      </c>
    </row>
    <row r="45" spans="1:9" ht="30" x14ac:dyDescent="0.25">
      <c r="A45" s="7" t="s">
        <v>394</v>
      </c>
      <c r="B45" s="13">
        <v>44805</v>
      </c>
      <c r="C45" s="13">
        <v>44812</v>
      </c>
      <c r="D45" s="8" t="s">
        <v>392</v>
      </c>
      <c r="E45" s="9">
        <v>50</v>
      </c>
      <c r="F45" s="9">
        <v>40</v>
      </c>
      <c r="G45" s="8" t="s">
        <v>395</v>
      </c>
      <c r="H45" s="8"/>
      <c r="I45" s="8" t="s">
        <v>379</v>
      </c>
    </row>
    <row r="46" spans="1:9" x14ac:dyDescent="0.25">
      <c r="A46" s="15" t="s">
        <v>396</v>
      </c>
      <c r="B46" s="16"/>
      <c r="C46" s="16"/>
      <c r="D46" s="16" t="s">
        <v>378</v>
      </c>
      <c r="E46" s="16"/>
      <c r="F46" s="16"/>
      <c r="G46" s="16"/>
      <c r="H46" s="16"/>
      <c r="I46" s="16" t="s">
        <v>379</v>
      </c>
    </row>
    <row r="47" spans="1:9" x14ac:dyDescent="0.25">
      <c r="A47" s="7" t="s">
        <v>397</v>
      </c>
      <c r="B47" s="13">
        <v>44805</v>
      </c>
      <c r="C47" s="13">
        <v>44809</v>
      </c>
      <c r="D47" s="8" t="s">
        <v>398</v>
      </c>
      <c r="E47" s="9">
        <v>90</v>
      </c>
      <c r="F47" s="9">
        <v>70</v>
      </c>
      <c r="G47" s="8"/>
      <c r="H47" s="8"/>
      <c r="I47" s="8" t="s">
        <v>379</v>
      </c>
    </row>
    <row r="48" spans="1:9" x14ac:dyDescent="0.25">
      <c r="A48" s="7" t="s">
        <v>399</v>
      </c>
      <c r="B48" s="13">
        <v>44805</v>
      </c>
      <c r="C48" s="13">
        <v>44805</v>
      </c>
      <c r="D48" s="8" t="s">
        <v>398</v>
      </c>
      <c r="E48" s="9">
        <v>50</v>
      </c>
      <c r="F48" s="9">
        <v>40</v>
      </c>
      <c r="G48" s="8"/>
      <c r="H48" s="8"/>
      <c r="I48" s="8" t="s">
        <v>379</v>
      </c>
    </row>
    <row r="49" spans="1:9" x14ac:dyDescent="0.25">
      <c r="A49" s="7" t="s">
        <v>400</v>
      </c>
      <c r="B49" s="13">
        <v>44778</v>
      </c>
      <c r="C49" s="13">
        <v>44809</v>
      </c>
      <c r="D49" s="8" t="s">
        <v>398</v>
      </c>
      <c r="E49" s="9">
        <v>50</v>
      </c>
      <c r="F49" s="9">
        <v>40</v>
      </c>
      <c r="G49" s="8"/>
      <c r="H49" s="8"/>
      <c r="I49" s="8" t="s">
        <v>379</v>
      </c>
    </row>
    <row r="50" spans="1:9" x14ac:dyDescent="0.25">
      <c r="A50" s="15" t="s">
        <v>401</v>
      </c>
      <c r="B50" s="16"/>
      <c r="C50" s="16"/>
      <c r="D50" s="16" t="s">
        <v>378</v>
      </c>
      <c r="E50" s="16"/>
      <c r="F50" s="16"/>
      <c r="G50" s="16"/>
      <c r="H50" s="16"/>
      <c r="I50" s="16" t="s">
        <v>379</v>
      </c>
    </row>
    <row r="51" spans="1:9" x14ac:dyDescent="0.25">
      <c r="A51" s="7" t="s">
        <v>402</v>
      </c>
      <c r="B51" s="13">
        <v>44805</v>
      </c>
      <c r="C51" s="13">
        <v>44809</v>
      </c>
      <c r="D51" s="8" t="s">
        <v>403</v>
      </c>
      <c r="E51" s="9">
        <v>65</v>
      </c>
      <c r="F51" s="9">
        <v>51</v>
      </c>
      <c r="G51" s="8"/>
      <c r="H51" s="8"/>
      <c r="I51" s="8" t="s">
        <v>379</v>
      </c>
    </row>
    <row r="52" spans="1:9" x14ac:dyDescent="0.25">
      <c r="A52" s="7" t="s">
        <v>404</v>
      </c>
      <c r="B52" s="13">
        <v>44805</v>
      </c>
      <c r="C52" s="13">
        <v>44809</v>
      </c>
      <c r="D52" s="8" t="s">
        <v>403</v>
      </c>
      <c r="E52" s="9">
        <v>35</v>
      </c>
      <c r="F52" s="9">
        <v>27.5</v>
      </c>
      <c r="G52" s="8"/>
      <c r="H52" s="8"/>
      <c r="I52" s="8" t="s">
        <v>379</v>
      </c>
    </row>
    <row r="53" spans="1:9" ht="15.75" thickBot="1" x14ac:dyDescent="0.3">
      <c r="A53" s="10" t="s">
        <v>405</v>
      </c>
      <c r="B53" s="14">
        <v>44805</v>
      </c>
      <c r="C53" s="14">
        <v>44809</v>
      </c>
      <c r="D53" s="11" t="s">
        <v>403</v>
      </c>
      <c r="E53" s="12">
        <v>35</v>
      </c>
      <c r="F53" s="12">
        <v>27.5</v>
      </c>
      <c r="G53" s="11"/>
      <c r="H53" s="11"/>
      <c r="I53" s="11" t="s">
        <v>379</v>
      </c>
    </row>
    <row r="54" spans="1:9" ht="15.75" thickTop="1" x14ac:dyDescent="0.25"/>
  </sheetData>
  <autoFilter ref="A2:I53" xr:uid="{00000000-0009-0000-0000-000002000000}"/>
  <sortState xmlns:xlrd2="http://schemas.microsoft.com/office/spreadsheetml/2017/richdata2" ref="A19:K28">
    <sortCondition descending="1" ref="A19:A28"/>
  </sortState>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42AEE-D65B-459D-928D-165AEB69D246}">
  <dimension ref="A1:B112"/>
  <sheetViews>
    <sheetView tabSelected="1" workbookViewId="0">
      <selection activeCell="A36" sqref="A36"/>
    </sheetView>
  </sheetViews>
  <sheetFormatPr defaultRowHeight="15" x14ac:dyDescent="0.25"/>
  <cols>
    <col min="1" max="1" width="116" style="1" customWidth="1"/>
    <col min="2" max="2" width="74.42578125" style="1" customWidth="1"/>
    <col min="3" max="16384" width="9.140625" style="1"/>
  </cols>
  <sheetData>
    <row r="1" spans="1:2" ht="15.75" thickTop="1" x14ac:dyDescent="0.25">
      <c r="A1" s="143" t="s">
        <v>406</v>
      </c>
      <c r="B1" s="142" t="s">
        <v>407</v>
      </c>
    </row>
    <row r="2" spans="1:2" x14ac:dyDescent="0.25">
      <c r="A2" s="7" t="s">
        <v>408</v>
      </c>
      <c r="B2" s="24"/>
    </row>
    <row r="3" spans="1:2" x14ac:dyDescent="0.25">
      <c r="A3" s="7" t="s">
        <v>409</v>
      </c>
      <c r="B3" s="24"/>
    </row>
    <row r="4" spans="1:2" x14ac:dyDescent="0.25">
      <c r="A4" s="7" t="s">
        <v>410</v>
      </c>
      <c r="B4" s="24"/>
    </row>
    <row r="5" spans="1:2" x14ac:dyDescent="0.25">
      <c r="A5" s="7" t="s">
        <v>413</v>
      </c>
      <c r="B5" s="24"/>
    </row>
    <row r="6" spans="1:2" x14ac:dyDescent="0.25">
      <c r="A6" s="7" t="s">
        <v>414</v>
      </c>
      <c r="B6" s="24"/>
    </row>
    <row r="7" spans="1:2" x14ac:dyDescent="0.25">
      <c r="A7" s="7" t="s">
        <v>415</v>
      </c>
      <c r="B7" s="24"/>
    </row>
    <row r="8" spans="1:2" x14ac:dyDescent="0.25">
      <c r="A8" s="7" t="s">
        <v>416</v>
      </c>
      <c r="B8" s="24"/>
    </row>
    <row r="9" spans="1:2" x14ac:dyDescent="0.25">
      <c r="A9" s="7" t="s">
        <v>417</v>
      </c>
      <c r="B9" s="24"/>
    </row>
    <row r="10" spans="1:2" x14ac:dyDescent="0.25">
      <c r="A10" s="7" t="s">
        <v>418</v>
      </c>
      <c r="B10" s="24"/>
    </row>
    <row r="11" spans="1:2" x14ac:dyDescent="0.25">
      <c r="A11" s="7" t="s">
        <v>411</v>
      </c>
      <c r="B11" s="24"/>
    </row>
    <row r="12" spans="1:2" x14ac:dyDescent="0.25">
      <c r="A12" s="7" t="s">
        <v>412</v>
      </c>
      <c r="B12" s="24"/>
    </row>
    <row r="13" spans="1:2" ht="45" x14ac:dyDescent="0.25">
      <c r="A13" s="7" t="s">
        <v>588</v>
      </c>
      <c r="B13" s="24"/>
    </row>
    <row r="14" spans="1:2" x14ac:dyDescent="0.25">
      <c r="A14" s="7" t="s">
        <v>419</v>
      </c>
      <c r="B14" s="24"/>
    </row>
    <row r="15" spans="1:2" x14ac:dyDescent="0.25">
      <c r="A15" s="7" t="s">
        <v>420</v>
      </c>
      <c r="B15" s="24"/>
    </row>
    <row r="16" spans="1:2" x14ac:dyDescent="0.25">
      <c r="A16" s="7" t="s">
        <v>421</v>
      </c>
      <c r="B16" s="24"/>
    </row>
    <row r="17" spans="1:2" x14ac:dyDescent="0.25">
      <c r="A17" s="7" t="s">
        <v>422</v>
      </c>
      <c r="B17" s="24"/>
    </row>
    <row r="18" spans="1:2" x14ac:dyDescent="0.25">
      <c r="A18" s="7" t="s">
        <v>587</v>
      </c>
      <c r="B18" s="24"/>
    </row>
    <row r="19" spans="1:2" x14ac:dyDescent="0.25">
      <c r="A19" s="7" t="s">
        <v>423</v>
      </c>
      <c r="B19" s="24"/>
    </row>
    <row r="20" spans="1:2" x14ac:dyDescent="0.25">
      <c r="A20" s="7" t="s">
        <v>424</v>
      </c>
      <c r="B20" s="24"/>
    </row>
    <row r="21" spans="1:2" x14ac:dyDescent="0.25">
      <c r="A21" s="7" t="s">
        <v>425</v>
      </c>
      <c r="B21" s="24"/>
    </row>
    <row r="22" spans="1:2" x14ac:dyDescent="0.25">
      <c r="A22" s="7" t="s">
        <v>426</v>
      </c>
      <c r="B22" s="24"/>
    </row>
    <row r="23" spans="1:2" x14ac:dyDescent="0.25">
      <c r="A23" s="7" t="s">
        <v>483</v>
      </c>
      <c r="B23" s="24"/>
    </row>
    <row r="24" spans="1:2" x14ac:dyDescent="0.25">
      <c r="A24" s="7" t="s">
        <v>428</v>
      </c>
      <c r="B24" s="24"/>
    </row>
    <row r="25" spans="1:2" ht="30" x14ac:dyDescent="0.25">
      <c r="A25" s="7" t="s">
        <v>586</v>
      </c>
      <c r="B25" s="24"/>
    </row>
    <row r="26" spans="1:2" x14ac:dyDescent="0.25">
      <c r="A26" s="7" t="s">
        <v>585</v>
      </c>
      <c r="B26" s="24"/>
    </row>
    <row r="27" spans="1:2" x14ac:dyDescent="0.25">
      <c r="A27" s="7" t="s">
        <v>427</v>
      </c>
      <c r="B27" s="24"/>
    </row>
    <row r="28" spans="1:2" x14ac:dyDescent="0.25">
      <c r="A28" s="7" t="s">
        <v>429</v>
      </c>
      <c r="B28" s="24"/>
    </row>
    <row r="29" spans="1:2" x14ac:dyDescent="0.25">
      <c r="A29" s="7" t="s">
        <v>430</v>
      </c>
      <c r="B29" s="24"/>
    </row>
    <row r="30" spans="1:2" x14ac:dyDescent="0.25">
      <c r="A30" s="7" t="s">
        <v>431</v>
      </c>
      <c r="B30" s="24"/>
    </row>
    <row r="31" spans="1:2" ht="30" x14ac:dyDescent="0.25">
      <c r="A31" s="7" t="s">
        <v>432</v>
      </c>
      <c r="B31" s="24"/>
    </row>
    <row r="32" spans="1:2" x14ac:dyDescent="0.25">
      <c r="A32" s="7" t="s">
        <v>433</v>
      </c>
      <c r="B32" s="24"/>
    </row>
    <row r="33" spans="1:2" x14ac:dyDescent="0.25">
      <c r="A33" s="7" t="s">
        <v>434</v>
      </c>
      <c r="B33" s="24"/>
    </row>
    <row r="34" spans="1:2" x14ac:dyDescent="0.25">
      <c r="A34" s="7" t="s">
        <v>435</v>
      </c>
      <c r="B34" s="24"/>
    </row>
    <row r="35" spans="1:2" x14ac:dyDescent="0.25">
      <c r="A35" s="7" t="s">
        <v>584</v>
      </c>
      <c r="B35" s="24"/>
    </row>
    <row r="36" spans="1:2" ht="30" x14ac:dyDescent="0.25">
      <c r="A36" s="7" t="s">
        <v>583</v>
      </c>
      <c r="B36" s="24"/>
    </row>
    <row r="37" spans="1:2" x14ac:dyDescent="0.25">
      <c r="A37" s="7" t="s">
        <v>582</v>
      </c>
      <c r="B37" s="24"/>
    </row>
    <row r="38" spans="1:2" ht="90" x14ac:dyDescent="0.25">
      <c r="A38" s="7" t="s">
        <v>468</v>
      </c>
      <c r="B38" s="24"/>
    </row>
    <row r="39" spans="1:2" x14ac:dyDescent="0.25">
      <c r="A39" s="7" t="s">
        <v>581</v>
      </c>
      <c r="B39" s="24"/>
    </row>
    <row r="40" spans="1:2" x14ac:dyDescent="0.25">
      <c r="A40" s="7" t="s">
        <v>469</v>
      </c>
      <c r="B40" s="24"/>
    </row>
    <row r="41" spans="1:2" x14ac:dyDescent="0.25">
      <c r="A41" s="7" t="s">
        <v>470</v>
      </c>
      <c r="B41" s="24"/>
    </row>
    <row r="42" spans="1:2" x14ac:dyDescent="0.25">
      <c r="A42" s="7" t="s">
        <v>580</v>
      </c>
      <c r="B42" s="24"/>
    </row>
    <row r="43" spans="1:2" x14ac:dyDescent="0.25">
      <c r="A43" s="7" t="s">
        <v>579</v>
      </c>
      <c r="B43" s="24"/>
    </row>
    <row r="44" spans="1:2" x14ac:dyDescent="0.25">
      <c r="A44" s="7" t="s">
        <v>464</v>
      </c>
      <c r="B44" s="24"/>
    </row>
    <row r="45" spans="1:2" x14ac:dyDescent="0.25">
      <c r="A45" s="7" t="s">
        <v>488</v>
      </c>
      <c r="B45" s="24"/>
    </row>
    <row r="46" spans="1:2" x14ac:dyDescent="0.25">
      <c r="A46" s="7" t="s">
        <v>484</v>
      </c>
      <c r="B46" s="24"/>
    </row>
    <row r="47" spans="1:2" x14ac:dyDescent="0.25">
      <c r="A47" s="7" t="s">
        <v>487</v>
      </c>
      <c r="B47" s="24"/>
    </row>
    <row r="48" spans="1:2" x14ac:dyDescent="0.25">
      <c r="A48" s="7" t="s">
        <v>465</v>
      </c>
      <c r="B48" s="24"/>
    </row>
    <row r="49" spans="1:2" ht="30" x14ac:dyDescent="0.25">
      <c r="A49" s="7" t="s">
        <v>491</v>
      </c>
      <c r="B49" s="24"/>
    </row>
    <row r="50" spans="1:2" x14ac:dyDescent="0.25">
      <c r="A50" s="7" t="s">
        <v>466</v>
      </c>
      <c r="B50" s="24"/>
    </row>
    <row r="51" spans="1:2" ht="30" x14ac:dyDescent="0.25">
      <c r="A51" s="7" t="s">
        <v>467</v>
      </c>
      <c r="B51" s="24"/>
    </row>
    <row r="52" spans="1:2" x14ac:dyDescent="0.25">
      <c r="A52" s="7" t="s">
        <v>471</v>
      </c>
      <c r="B52" s="24"/>
    </row>
    <row r="53" spans="1:2" x14ac:dyDescent="0.25">
      <c r="A53" s="7" t="s">
        <v>578</v>
      </c>
      <c r="B53" s="24"/>
    </row>
    <row r="54" spans="1:2" x14ac:dyDescent="0.25">
      <c r="A54" s="7" t="s">
        <v>577</v>
      </c>
      <c r="B54" s="24"/>
    </row>
    <row r="55" spans="1:2" x14ac:dyDescent="0.25">
      <c r="A55" s="7" t="s">
        <v>472</v>
      </c>
      <c r="B55" s="24"/>
    </row>
    <row r="56" spans="1:2" x14ac:dyDescent="0.25">
      <c r="A56" s="7" t="s">
        <v>473</v>
      </c>
      <c r="B56" s="24"/>
    </row>
    <row r="57" spans="1:2" x14ac:dyDescent="0.25">
      <c r="A57" s="7" t="s">
        <v>474</v>
      </c>
      <c r="B57" s="24"/>
    </row>
    <row r="58" spans="1:2" x14ac:dyDescent="0.25">
      <c r="A58" s="7" t="s">
        <v>475</v>
      </c>
      <c r="B58" s="24"/>
    </row>
    <row r="59" spans="1:2" ht="30" x14ac:dyDescent="0.25">
      <c r="A59" s="7" t="s">
        <v>576</v>
      </c>
      <c r="B59" s="24"/>
    </row>
    <row r="60" spans="1:2" x14ac:dyDescent="0.25">
      <c r="A60" s="7" t="s">
        <v>477</v>
      </c>
      <c r="B60" s="24"/>
    </row>
    <row r="61" spans="1:2" x14ac:dyDescent="0.25">
      <c r="A61" s="7" t="s">
        <v>476</v>
      </c>
      <c r="B61" s="24"/>
    </row>
    <row r="62" spans="1:2" ht="30" x14ac:dyDescent="0.25">
      <c r="A62" s="7" t="s">
        <v>485</v>
      </c>
      <c r="B62" s="24"/>
    </row>
    <row r="63" spans="1:2" x14ac:dyDescent="0.25">
      <c r="A63" s="7" t="s">
        <v>486</v>
      </c>
      <c r="B63" s="24"/>
    </row>
    <row r="64" spans="1:2" x14ac:dyDescent="0.25">
      <c r="A64" s="7" t="s">
        <v>436</v>
      </c>
      <c r="B64" s="24"/>
    </row>
    <row r="65" spans="1:2" x14ac:dyDescent="0.25">
      <c r="A65" s="7" t="s">
        <v>437</v>
      </c>
      <c r="B65" s="24"/>
    </row>
    <row r="66" spans="1:2" x14ac:dyDescent="0.25">
      <c r="A66" s="7" t="s">
        <v>438</v>
      </c>
      <c r="B66" s="24"/>
    </row>
    <row r="67" spans="1:2" x14ac:dyDescent="0.25">
      <c r="A67" s="7" t="s">
        <v>439</v>
      </c>
      <c r="B67" s="24"/>
    </row>
    <row r="68" spans="1:2" x14ac:dyDescent="0.25">
      <c r="A68" s="7" t="s">
        <v>440</v>
      </c>
      <c r="B68" s="24"/>
    </row>
    <row r="69" spans="1:2" x14ac:dyDescent="0.25">
      <c r="A69" s="7" t="s">
        <v>441</v>
      </c>
      <c r="B69" s="24"/>
    </row>
    <row r="70" spans="1:2" x14ac:dyDescent="0.25">
      <c r="A70" s="7" t="s">
        <v>442</v>
      </c>
      <c r="B70" s="24"/>
    </row>
    <row r="71" spans="1:2" x14ac:dyDescent="0.25">
      <c r="A71" s="7" t="s">
        <v>575</v>
      </c>
      <c r="B71" s="24"/>
    </row>
    <row r="72" spans="1:2" x14ac:dyDescent="0.25">
      <c r="A72" s="7" t="s">
        <v>443</v>
      </c>
      <c r="B72" s="24"/>
    </row>
    <row r="73" spans="1:2" x14ac:dyDescent="0.25">
      <c r="A73" s="7" t="s">
        <v>444</v>
      </c>
      <c r="B73" s="24"/>
    </row>
    <row r="74" spans="1:2" x14ac:dyDescent="0.25">
      <c r="A74" s="7" t="s">
        <v>445</v>
      </c>
      <c r="B74" s="24"/>
    </row>
    <row r="75" spans="1:2" x14ac:dyDescent="0.25">
      <c r="A75" s="7" t="s">
        <v>574</v>
      </c>
      <c r="B75" s="24"/>
    </row>
    <row r="76" spans="1:2" x14ac:dyDescent="0.25">
      <c r="A76" s="7" t="s">
        <v>446</v>
      </c>
      <c r="B76" s="24"/>
    </row>
    <row r="77" spans="1:2" x14ac:dyDescent="0.25">
      <c r="A77" s="7" t="s">
        <v>573</v>
      </c>
      <c r="B77" s="24"/>
    </row>
    <row r="78" spans="1:2" x14ac:dyDescent="0.25">
      <c r="A78" s="7" t="s">
        <v>447</v>
      </c>
      <c r="B78" s="24"/>
    </row>
    <row r="79" spans="1:2" x14ac:dyDescent="0.25">
      <c r="A79" s="7" t="s">
        <v>448</v>
      </c>
      <c r="B79" s="24"/>
    </row>
    <row r="80" spans="1:2" x14ac:dyDescent="0.25">
      <c r="A80" s="7" t="s">
        <v>449</v>
      </c>
      <c r="B80" s="24"/>
    </row>
    <row r="81" spans="1:2" x14ac:dyDescent="0.25">
      <c r="A81" s="7" t="s">
        <v>450</v>
      </c>
      <c r="B81" s="24"/>
    </row>
    <row r="82" spans="1:2" x14ac:dyDescent="0.25">
      <c r="A82" s="7" t="s">
        <v>451</v>
      </c>
      <c r="B82" s="24"/>
    </row>
    <row r="83" spans="1:2" x14ac:dyDescent="0.25">
      <c r="A83" s="7" t="s">
        <v>489</v>
      </c>
      <c r="B83" s="24"/>
    </row>
    <row r="84" spans="1:2" x14ac:dyDescent="0.25">
      <c r="A84" s="7" t="s">
        <v>452</v>
      </c>
      <c r="B84" s="24"/>
    </row>
    <row r="85" spans="1:2" x14ac:dyDescent="0.25">
      <c r="A85" s="7" t="s">
        <v>490</v>
      </c>
      <c r="B85" s="24"/>
    </row>
    <row r="86" spans="1:2" x14ac:dyDescent="0.25">
      <c r="A86" s="7" t="s">
        <v>453</v>
      </c>
      <c r="B86" s="24"/>
    </row>
    <row r="87" spans="1:2" x14ac:dyDescent="0.25">
      <c r="A87" s="7" t="s">
        <v>454</v>
      </c>
      <c r="B87" s="24"/>
    </row>
    <row r="88" spans="1:2" x14ac:dyDescent="0.25">
      <c r="A88" s="7" t="s">
        <v>455</v>
      </c>
      <c r="B88" s="24"/>
    </row>
    <row r="89" spans="1:2" x14ac:dyDescent="0.25">
      <c r="A89" s="7" t="s">
        <v>456</v>
      </c>
      <c r="B89" s="24"/>
    </row>
    <row r="90" spans="1:2" ht="30" x14ac:dyDescent="0.25">
      <c r="A90" s="7" t="s">
        <v>572</v>
      </c>
      <c r="B90" s="24"/>
    </row>
    <row r="91" spans="1:2" x14ac:dyDescent="0.25">
      <c r="A91" s="7" t="s">
        <v>457</v>
      </c>
      <c r="B91" s="24"/>
    </row>
    <row r="92" spans="1:2" x14ac:dyDescent="0.25">
      <c r="A92" s="7" t="s">
        <v>458</v>
      </c>
      <c r="B92" s="24"/>
    </row>
    <row r="93" spans="1:2" x14ac:dyDescent="0.25">
      <c r="A93" s="7" t="s">
        <v>459</v>
      </c>
      <c r="B93" s="24"/>
    </row>
    <row r="94" spans="1:2" x14ac:dyDescent="0.25">
      <c r="A94" s="7" t="s">
        <v>494</v>
      </c>
      <c r="B94" s="24"/>
    </row>
    <row r="95" spans="1:2" x14ac:dyDescent="0.25">
      <c r="A95" s="7" t="s">
        <v>460</v>
      </c>
      <c r="B95" s="24"/>
    </row>
    <row r="96" spans="1:2" x14ac:dyDescent="0.25">
      <c r="A96" s="7" t="s">
        <v>462</v>
      </c>
      <c r="B96" s="24"/>
    </row>
    <row r="97" spans="1:2" x14ac:dyDescent="0.25">
      <c r="A97" s="7" t="s">
        <v>571</v>
      </c>
      <c r="B97" s="24"/>
    </row>
    <row r="98" spans="1:2" x14ac:dyDescent="0.25">
      <c r="A98" s="7" t="s">
        <v>461</v>
      </c>
      <c r="B98" s="24"/>
    </row>
    <row r="99" spans="1:2" x14ac:dyDescent="0.25">
      <c r="A99" s="7" t="s">
        <v>570</v>
      </c>
      <c r="B99" s="24"/>
    </row>
    <row r="100" spans="1:2" x14ac:dyDescent="0.25">
      <c r="A100" s="7" t="s">
        <v>463</v>
      </c>
      <c r="B100" s="24"/>
    </row>
    <row r="101" spans="1:2" x14ac:dyDescent="0.25">
      <c r="A101" s="7" t="s">
        <v>492</v>
      </c>
      <c r="B101" s="24"/>
    </row>
    <row r="102" spans="1:2" x14ac:dyDescent="0.25">
      <c r="A102" s="7" t="s">
        <v>569</v>
      </c>
      <c r="B102" s="24"/>
    </row>
    <row r="103" spans="1:2" x14ac:dyDescent="0.25">
      <c r="A103" s="7" t="s">
        <v>568</v>
      </c>
      <c r="B103" s="24"/>
    </row>
    <row r="104" spans="1:2" x14ac:dyDescent="0.25">
      <c r="A104" s="7" t="s">
        <v>478</v>
      </c>
      <c r="B104" s="24"/>
    </row>
    <row r="105" spans="1:2" x14ac:dyDescent="0.25">
      <c r="A105" s="7" t="s">
        <v>479</v>
      </c>
      <c r="B105" s="24"/>
    </row>
    <row r="106" spans="1:2" x14ac:dyDescent="0.25">
      <c r="A106" s="7" t="s">
        <v>567</v>
      </c>
      <c r="B106" s="24"/>
    </row>
    <row r="107" spans="1:2" x14ac:dyDescent="0.25">
      <c r="A107" s="7" t="s">
        <v>480</v>
      </c>
      <c r="B107" s="24"/>
    </row>
    <row r="108" spans="1:2" x14ac:dyDescent="0.25">
      <c r="A108" s="7" t="s">
        <v>481</v>
      </c>
      <c r="B108" s="24"/>
    </row>
    <row r="109" spans="1:2" ht="30" x14ac:dyDescent="0.25">
      <c r="A109" s="7" t="s">
        <v>566</v>
      </c>
      <c r="B109" s="24"/>
    </row>
    <row r="110" spans="1:2" x14ac:dyDescent="0.25">
      <c r="A110" s="7" t="s">
        <v>482</v>
      </c>
      <c r="B110" s="24"/>
    </row>
    <row r="111" spans="1:2" ht="15.75" thickBot="1" x14ac:dyDescent="0.3">
      <c r="A111" s="10" t="s">
        <v>493</v>
      </c>
      <c r="B111" s="25"/>
    </row>
    <row r="112" spans="1:2" ht="15.75" thickTop="1"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6C03FDE699AB419744DF497F03E58F" ma:contentTypeVersion="13" ma:contentTypeDescription="Create a new document." ma:contentTypeScope="" ma:versionID="2e58209388e24e023b9d298f8ea69e8b">
  <xsd:schema xmlns:xsd="http://www.w3.org/2001/XMLSchema" xmlns:xs="http://www.w3.org/2001/XMLSchema" xmlns:p="http://schemas.microsoft.com/office/2006/metadata/properties" xmlns:ns2="33c305b0-f15e-4ea0-a044-44c044c140d5" xmlns:ns3="32e29c90-e17f-4a96-aaf9-a855f7dd09e9" targetNamespace="http://schemas.microsoft.com/office/2006/metadata/properties" ma:root="true" ma:fieldsID="dac96d00daac8db3474f4402880f34eb" ns2:_="" ns3:_="">
    <xsd:import namespace="33c305b0-f15e-4ea0-a044-44c044c140d5"/>
    <xsd:import namespace="32e29c90-e17f-4a96-aaf9-a855f7dd09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305b0-f15e-4ea0-a044-44c044c140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9c90-e17f-4a96-aaf9-a855f7dd09e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B6E98-1C1B-4305-9377-8D2194B08C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86E8ED8-04B0-4106-B392-62729F9F0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305b0-f15e-4ea0-a044-44c044c140d5"/>
    <ds:schemaRef ds:uri="32e29c90-e17f-4a96-aaf9-a855f7dd09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13480B-40E8-4B24-8351-C7E5F6FFC8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Daytime Activities</vt:lpstr>
      <vt:lpstr>Paddle and Bike Options</vt:lpstr>
      <vt:lpstr>Other Options</vt:lpstr>
      <vt:lpstr>Questions</vt:lpstr>
      <vt:lpstr>'Paddle and Bike Options'!_FilterDatabase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Registration Questions and List of Products</dc:title>
  <dc:subject/>
  <dc:creator>Brian Horowitz</dc:creator>
  <cp:keywords>Jewish Outdoor Escape 2022</cp:keywords>
  <dc:description/>
  <cp:lastModifiedBy>Brian Horowitz</cp:lastModifiedBy>
  <cp:revision/>
  <dcterms:created xsi:type="dcterms:W3CDTF">2022-05-08T20:21:38Z</dcterms:created>
  <dcterms:modified xsi:type="dcterms:W3CDTF">2022-06-02T19:54:08Z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0x010100F56C03FDE699AB419744DF497F03E58F</vt:lpwstr>
  </property>
</Properties>
</file>